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_UNO\Pictures\Вебинар Алеся\Вебинар шаблоны\"/>
    </mc:Choice>
  </mc:AlternateContent>
  <xr:revisionPtr revIDLastSave="0" documentId="13_ncr:1_{8AF2811E-228F-47AD-BA62-3F26A72AD65B}" xr6:coauthVersionLast="47" xr6:coauthVersionMax="47" xr10:uidLastSave="{00000000-0000-0000-0000-000000000000}"/>
  <bookViews>
    <workbookView xWindow="2112" yWindow="2232" windowWidth="17280" windowHeight="8880" firstSheet="2" activeTab="3" xr2:uid="{00000000-000D-0000-FFFF-FFFF00000000}"/>
  </bookViews>
  <sheets>
    <sheet name="Исходные данные" sheetId="1" r:id="rId1"/>
    <sheet name="ТЭП" sheetId="6" r:id="rId2"/>
    <sheet name="Результат расчёта" sheetId="7" r:id="rId3"/>
    <sheet name="Вертикаль" sheetId="3" r:id="rId4"/>
    <sheet name="Расчёт ставки Банка для кредита" sheetId="9" r:id="rId5"/>
  </sheets>
  <definedNames>
    <definedName name="_" hidden="1">#REF!</definedName>
    <definedName name="__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xlfn.BAHTTEXT" hidden="1">#NAME?</definedName>
    <definedName name="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123Graf_BChart_1A" hidden="1">#REF!</definedName>
    <definedName name="___xlfn.BAHTTEXT" hidden="1">#NAME?</definedName>
    <definedName name="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1__123Graph_AChart_1A" hidden="1">#REF!</definedName>
    <definedName name="__123Graf_AChart_1A" hidden="1">#REF!</definedName>
    <definedName name="__123Graph_AChart" hidden="1">#REF!</definedName>
    <definedName name="__123Graph_BChart" hidden="1">#REF!</definedName>
    <definedName name="__2__123Graph_BChart_1A" hidden="1">#REF!</definedName>
    <definedName name="__wrn2" hidden="1">{"glc1",#N/A,FALSE,"GLC";"glc2",#N/A,FALSE,"GLC";"glc3",#N/A,FALSE,"GLC";"glc4",#N/A,FALSE,"GLC";"glc5",#N/A,FALSE,"GLC"}</definedName>
    <definedName name="__wrn222" hidden="1">{"glc1",#N/A,FALSE,"GLC";"glc2",#N/A,FALSE,"GLC";"glc3",#N/A,FALSE,"GLC";"glc4",#N/A,FALSE,"GLC";"glc5",#N/A,FALSE,"GLC"}</definedName>
    <definedName name="__xlfn.BAHTTEXT" hidden="1">#NAME?</definedName>
    <definedName name="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1" hidden="1">#REF!</definedName>
    <definedName name="_1__123Graph_AChart_1A" hidden="1">#REF!</definedName>
    <definedName name="_123Graph_ACh" hidden="1">#REF!</definedName>
    <definedName name="_2" hidden="1">#REF!</definedName>
    <definedName name="_2__123Graph_BChart_1A" hidden="1">#REF!</definedName>
    <definedName name="_2018_VolSum">#REF!</definedName>
    <definedName name="_2018_ЦС_затраты">#REF!</definedName>
    <definedName name="_2019_VolSum">#REF!</definedName>
    <definedName name="_2019_ЦС_затраты">#REF!</definedName>
    <definedName name="_2020_VolSum">#REF!</definedName>
    <definedName name="_2020_ЦС_затраты">#REF!</definedName>
    <definedName name="_2021_VolSum">#REF!</definedName>
    <definedName name="_2021_ЦС_затраты">#REF!</definedName>
    <definedName name="_4.ОБЕСПЕЧЕНИЕ__залог__заклад">#REF!</definedName>
    <definedName name="_aje2" hidden="1">5</definedName>
    <definedName name="_Fill" hidden="1">#REF!</definedName>
    <definedName name="_FilterDatabase1" hidden="1">#REF!</definedName>
    <definedName name="_Key2" hidden="1">#REF!</definedName>
    <definedName name="_ll" hidden="1">#REF!</definedName>
    <definedName name="_old2" hidden="1">{"'Sheet1'!$A$1:$X$25"}</definedName>
    <definedName name="_Order1" hidden="1">255</definedName>
    <definedName name="_Order2" hidden="1">255</definedName>
    <definedName name="_Regression_Int" hidden="1">1</definedName>
    <definedName name="_vv" hidden="1">#REF!</definedName>
    <definedName name="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В" hidden="1">#REF!</definedName>
    <definedName name="a" hidden="1">{#N/A,#N/A,FALSE,"Aging Summary";#N/A,#N/A,FALSE,"Ratio Analysis";#N/A,#N/A,FALSE,"Test 120 Day Accts";#N/A,#N/A,FALSE,"Tickmarks"}</definedName>
    <definedName name="aa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aa" hidden="1">{#N/A,#N/A,FALSE,"Aging Summary";#N/A,#N/A,FALSE,"Ratio Analysis";#N/A,#N/A,FALSE,"Test 120 Day Accts";#N/A,#N/A,FALSE,"Tickmarks"}</definedName>
    <definedName name="aaa0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essDatabase" hidden="1">"C:\Мои документы\Базовая сводная обязательств1.mdb"</definedName>
    <definedName name="ad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gr_temp" hidden="1">{"Supporting Schedules",#N/A,FALSE,"Results"}</definedName>
    <definedName name="Agr_temp_1" hidden="1">{"Supporting Schedules",#N/A,FALSE,"Results"}</definedName>
    <definedName name="aje" hidden="1">"AS2DocumentBrowse"</definedName>
    <definedName name="anscount" hidden="1">5</definedName>
    <definedName name="aq" hidden="1">{"'РП (2)'!$A$5:$S$150"}</definedName>
    <definedName name="as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S2DocOpenMode" hidden="1">"AS2DocumentEdit"</definedName>
    <definedName name="AS2DocOpenMode1" hidden="1">"AS2DocumentBrowse"</definedName>
    <definedName name="AS2HasNoAutoHeaderFooter" hidden="1">" "</definedName>
    <definedName name="AS2NamedRange" hidden="1">9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f" hidden="1">#REF!</definedName>
    <definedName name="asdfasdf" hidden="1">#REF!</definedName>
    <definedName name="b" hidden="1">{#N/A,#N/A,FALSE,"Aging Summary";#N/A,#N/A,FALSE,"Ratio Analysis";#N/A,#N/A,FALSE,"Test 120 Day Accts";#N/A,#N/A,FALSE,"Tickmarks"}</definedName>
    <definedName name="bb" hidden="1">{#N/A,#N/A,FALSE,"Aging Summary";#N/A,#N/A,FALSE,"Ratio Analysis";#N/A,#N/A,FALSE,"Test 120 Day Accts";#N/A,#N/A,FALSE,"Tickmarks"}</definedName>
    <definedName name="bbb" hidden="1">{#N/A,#N/A,FALSE,"Aging Summary";#N/A,#N/A,FALSE,"Ratio Analysis";#N/A,#N/A,FALSE,"Test 120 Day Accts";#N/A,#N/A,FALSE,"Tickmarks"}</definedName>
    <definedName name="BERK" hidden="1">#REF!</definedName>
    <definedName name="BG_Del" hidden="1">15</definedName>
    <definedName name="BG_Ins" hidden="1">4</definedName>
    <definedName name="BG_Mod" hidden="1">6</definedName>
    <definedName name="cash">#REF!</definedName>
    <definedName name="cf" hidden="1">{#N/A,#N/A,FALSE,"Aging Summary";#N/A,#N/A,FALSE,"Ratio Analysis";#N/A,#N/A,FALSE,"Test 120 Day Accts";#N/A,#N/A,FALSE,"Tickmarks"}</definedName>
    <definedName name="commonPlat">#REF!</definedName>
    <definedName name="Cons_temp" hidden="1">{"Supporting Schedules",#N/A,FALSE,"Results"}</definedName>
    <definedName name="CredAnother">#REF!</definedName>
    <definedName name="credRBR">#REF!</definedName>
    <definedName name="criteria">#REF!</definedName>
    <definedName name="curs">#REF!</definedName>
    <definedName name="d" hidden="1">{#N/A,#N/A,FALSE,"Aging Summary";#N/A,#N/A,FALSE,"Ratio Analysis";#N/A,#N/A,FALSE,"Test 120 Day Accts";#N/A,#N/A,FALSE,"Tickmarks"}</definedName>
    <definedName name="dasd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dd" hidden="1">{"Valuation_Common",#N/A,FALSE,"Valuation"}</definedName>
    <definedName name="ddd" hidden="1">{"Summary",#N/A,FALSE,"Valuation Summary";"Financial Statements",#N/A,FALSE,"Results";"FCF",#N/A,FALSE,"Results"}</definedName>
    <definedName name="dfa" hidden="1">#REF!</definedName>
    <definedName name="Discl" hidden="1">{"Valuation_Common",#N/A,FALSE,"Valuation"}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sf" hidden="1">{"'РП (2)'!$A$5:$S$150"}</definedName>
    <definedName name="e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ee" hidden="1">#REF!</definedName>
    <definedName name="eeee" hidden="1">{"'РП (2)'!$A$5:$S$150"}</definedName>
    <definedName name="eeeee" hidden="1">{"'Sheet1'!$A$1:$X$25"}</definedName>
    <definedName name="elman" hidden="1">#REF!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ers" hidden="1">#REF!</definedName>
    <definedName name="Excel_BuiltIn_Print_Area_1">#REF!</definedName>
    <definedName name="Excel_BuiltIn_Print_Area_10">#REF!</definedName>
    <definedName name="Excel_BuiltIn_Print_Area_2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4">#REF!</definedName>
    <definedName name="Excel_BuiltIn_Print_Area_4_1">#REF!</definedName>
    <definedName name="Excel_BuiltIn_Print_Area_5">#REF!</definedName>
    <definedName name="Excel_BuiltIn_Print_Area_5_1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7_1">#REF!</definedName>
    <definedName name="Excel_BuiltIn_Print_Area_8">#REF!</definedName>
    <definedName name="Excel_BuiltIn_Print_Area_9">#REF!</definedName>
    <definedName name="Excel_BuiltIn_Print_Titles">#REF!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" hidden="1">{"'РП (2)'!$A$5:$S$150"}</definedName>
    <definedName name="fff" hidden="1">{#N/A,#N/A,FALSE,"Aging Summary";#N/A,#N/A,FALSE,"Ratio Analysis";#N/A,#N/A,FALSE,"Test 120 Day Accts";#N/A,#N/A,FALSE,"Tickmarks"}</definedName>
    <definedName name="fffffff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fgfg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Fin" hidden="1">{"Valuation_Common",#N/A,FALSE,"Valuation"}</definedName>
    <definedName name="Finance" hidden="1">{"Valuation_Common",#N/A,FALSE,"Valuation"}</definedName>
    <definedName name="finsost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sadd" hidden="1">#REF!</definedName>
    <definedName name="FSS">#REF!</definedName>
    <definedName name="g" hidden="1">#REF!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" hidden="1">{#N/A,#N/A,FALSE,"Aging Summary";#N/A,#N/A,FALSE,"Ratio Analysis";#N/A,#N/A,FALSE,"Test 120 Day Accts";#N/A,#N/A,FALSE,"Tickmarks"}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d" hidden="1">{#N/A,#N/A,FALSE,"Aging Summary";#N/A,#N/A,FALSE,"Ratio Analysis";#N/A,#N/A,FALSE,"Test 120 Day Accts";#N/A,#N/A,FALSE,"Tickmarks"}</definedName>
    <definedName name="ghjhjkhk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h" hidden="1">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eader1" hidden="1">IF(COUNTA(#REF!)=0,0,INDEX(#REF!,MATCH(ROW(#REF!),#REF!,TRUE)))+1</definedName>
    <definedName name="hgdtgd" hidden="1">{"'РП (2)'!$A$5:$S$150"}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hh" hidden="1">Main.SAPF4Help()</definedName>
    <definedName name="hgj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hh" hidden="1">{"'РП (2)'!$A$5:$S$150"}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 hidden="1">1251</definedName>
    <definedName name="HTML_Control" hidden="1">{"'РП (2)'!$A$5:$S$150"}</definedName>
    <definedName name="HTML_Control1" hidden="1">{"'Sheet1'!$A$1:$X$25"}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PathFileMac" hidden="1">"Macintosh HD:HomePageStuff:New_Home_Page:datafile:histret.html"</definedName>
    <definedName name="HTML_Title" hidden="1">"План платежей 0699"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hjhf" hidden="1">{"'РП (2)'!$A$5:$S$150"}</definedName>
    <definedName name="iii_contr" hidden="1">{"'таб 21'!$A$1:$U$24","'таб 21'!$A$1:$U$1"}</definedName>
    <definedName name="Index2" hidden="1">{#N/A,#N/A,FALSE,"Aging Summary";#N/A,#N/A,FALSE,"Ratio Analysis";#N/A,#N/A,FALSE,"Test 120 Day Accts";#N/A,#N/A,FALSE,"Tickmarks"}</definedName>
    <definedName name="INRGR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XCL_SBC" hidden="1">"c3081"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41899.7259722222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39237.3983333333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Changed" hidden="1">#REF!</definedName>
    <definedName name="ispolz">#REF!</definedName>
    <definedName name="jfgj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jfhytbvh" hidden="1">{"'РП (2)'!$A$5:$S$150"}</definedName>
    <definedName name="jghyf" hidden="1">{"'РП (2)'!$A$5:$S$150"}</definedName>
    <definedName name="jhgytf" hidden="1">{"'РП (2)'!$A$5:$S$150"}</definedName>
    <definedName name="jhhn" hidden="1">{"'РП (2)'!$A$5:$S$150"}</definedName>
    <definedName name="jksh" hidden="1">{#N/A,#N/A,FALSE,"Aging Summary";#N/A,#N/A,FALSE,"Ratio Analysis";#N/A,#N/A,FALSE,"Test 120 Day Accts";#N/A,#N/A,FALSE,"Tickmarks"}</definedName>
    <definedName name="jmbj" hidden="1">{"'РП (2)'!$A$5:$S$150"}</definedName>
    <definedName name="k" hidden="1">#REF!</definedName>
    <definedName name="k4_1">#REF!</definedName>
    <definedName name="k4_10">#REF!</definedName>
    <definedName name="k4_11">#REF!</definedName>
    <definedName name="k4_2">#REF!</definedName>
    <definedName name="k4_3">#REF!</definedName>
    <definedName name="k4_4">#REF!</definedName>
    <definedName name="k4_5">#REF!</definedName>
    <definedName name="k4_6">#REF!</definedName>
    <definedName name="k4_7">#REF!</definedName>
    <definedName name="k4_8">#REF!</definedName>
    <definedName name="k4_9">#REF!</definedName>
    <definedName name="kBNT" hidden="1">{"'РП (2)'!$A$5:$S$150"}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j" hidden="1">{"'РП (2)'!$A$5:$S$150"}</definedName>
    <definedName name="kjhjhgfgs" hidden="1">{"'РП (2)'!$A$5:$S$150"}</definedName>
    <definedName name="kjk" hidden="1">{"'РП (2)'!$A$5:$S$150"}</definedName>
    <definedName name="kjkj" hidden="1">{"'РП (2)'!$A$5:$S$150"}</definedName>
    <definedName name="kk">#REF!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OD">#REF!</definedName>
    <definedName name="ktzuk" hidden="1">{#N/A,#N/A,FALSE,"Aging Summary";#N/A,#N/A,FALSE,"Ratio Analysis";#N/A,#N/A,FALSE,"Test 120 Day Accts";#N/A,#N/A,FALSE,"Tickmarks"}</definedName>
    <definedName name="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f" hidden="1">#REF!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mcount" hidden="1">1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juba" hidden="1">#REF!</definedName>
    <definedName name="lkj" hidden="1">{#N/A,#N/A,FALSE,"Aging Summary";#N/A,#N/A,FALSE,"Ratio Analysis";#N/A,#N/A,FALSE,"Test 120 Day Accts";#N/A,#N/A,FALSE,"Tickmarks"}</definedName>
    <definedName name="lkjhgfd" hidden="1">{"'РП (2)'!$A$5:$S$150"}</definedName>
    <definedName name="lkjhug" hidden="1">{"'РП (2)'!$A$5:$S$150"}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CL_sheet_inc" hidden="1">{"'Sheet1'!$A$1:$X$25"}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ame">#REF!</definedName>
    <definedName name="nbbxx" hidden="1">{"'РП (2)'!$A$5:$S$150"}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name" hidden="1">{#N/A,#N/A,TRUE,"Assumptions";#N/A,#N/A,TRUE,"Op Projection";#N/A,#N/A,TRUE,"Capital";#N/A,#N/A,TRUE,"Income";#N/A,#N/A,TRUE,"Balance";#N/A,#N/A,TRUE,"Sources&amp;Uses"}</definedName>
    <definedName name="nnb" hidden="1">{"'РП (2)'!$A$5:$S$150"}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B_SAP" hidden="1">Main.SAPF4Help()</definedName>
    <definedName name="oiuytrel" hidden="1">{"'РП (2)'!$A$5:$S$150"}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rosr">#REF!</definedName>
    <definedName name="pureACT">#REF!</definedName>
    <definedName name="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q">#REF!</definedName>
    <definedName name="qq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we" hidden="1">#REF!</definedName>
    <definedName name="qww" hidden="1">#REF!</definedName>
    <definedName name="rate">#REF!</definedName>
    <definedName name="rentab">#REF!</definedName>
    <definedName name="result">#REF!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r">#REF!</definedName>
    <definedName name="rrr" hidden="1">{"'РП (2)'!$A$5:$S$150"}</definedName>
    <definedName name="SAPBEXrevision" hidden="1">1</definedName>
    <definedName name="SAPBEXsysID" hidden="1">"BW4"</definedName>
    <definedName name="SAPBEXwbID" hidden="1">"3Z7VXHVJDTKGEPS6D6J7XJWH9"</definedName>
    <definedName name="SAPFuncF4Help" hidden="1">Main.SAPF4Help()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encount" hidden="1">2</definedName>
    <definedName name="SkoringBall" hidden="1">#REF!</definedName>
    <definedName name="SkoringCalcVersion" hidden="1">#REF!</definedName>
    <definedName name="sr" hidden="1">#REF!</definedName>
    <definedName name="ss" hidden="1">#REF!</definedName>
    <definedName name="ssudaRestr">#REF!</definedName>
    <definedName name="ssw" hidden="1">{"'РП (2)'!$A$5:$S$150"}</definedName>
    <definedName name="stopper">#REF!</definedName>
    <definedName name="summary2" hidden="1">{#N/A,#N/A,FALSE,"Aging Summary";#N/A,#N/A,FALSE,"Ratio Analysis";#N/A,#N/A,FALSE,"Test 120 Day Accts";#N/A,#N/A,FALSE,"Tickmarks"}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anya" hidden="1">{#N/A,#N/A,FALSE,"Aging Summary";#N/A,#N/A,FALSE,"Ratio Analysis";#N/A,#N/A,FALSE,"Test 120 Day Accts";#N/A,#N/A,FALSE,"Tickmarks"}</definedName>
    <definedName name="Taxes" hidden="1">{"Supporting Schedules",#N/A,FALSE,"Results"}</definedName>
    <definedName name="temp" hidden="1">{"Supporting Schedules",#N/A,FALSE,"Results"}</definedName>
    <definedName name="tertw" hidden="1">{#N/A,#N/A,FALSE,"Aging Summary";#N/A,#N/A,FALSE,"Ratio Analysis";#N/A,#N/A,FALSE,"Test 120 Day Accts";#N/A,#N/A,FALSE,"Tickmarks"}</definedName>
    <definedName name="test1" hidden="1">{#N/A,#N/A,FALSE,"Umsatz";#N/A,#N/A,FALSE,"Base V.02";#N/A,#N/A,FALSE,"Charts"}</definedName>
    <definedName name="TextRefCopyRangeCount" hidden="1">1</definedName>
    <definedName name="Tikmark" hidden="1">7</definedName>
    <definedName name="Total_VolSum">#REF!</definedName>
    <definedName name="Total_ЦС_затраты">#REF!</definedName>
    <definedName name="Unit">#REF!</definedName>
    <definedName name="uyg" hidden="1">{"'РП (2)'!$A$5:$S$150"}</definedName>
    <definedName name="uytrewq" hidden="1">{"'РП (2)'!$A$5:$S$150"}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jgf" hidden="1">{"'РП (2)'!$A$5:$S$150"}</definedName>
    <definedName name="vur" hidden="1">#REF!</definedName>
    <definedName name="vural" hidden="1">#REF!</definedName>
    <definedName name="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aitPlease" hidden="1">#REF!</definedName>
    <definedName name="wef" hidden="1">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ork_days">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 hidden="1">{"glc1",#N/A,FALSE,"GLC";"glc2",#N/A,FALSE,"GLC";"glc3",#N/A,FALSE,"GLC";"glc4",#N/A,FALSE,"GLC";"glc5",#N/A,FALSE,"GLC"}</definedName>
    <definedName name="wrn.1." hidden="1">{#N/A,#N/A,FALSE,"Расчет вспомогательных"}</definedName>
    <definedName name="wrn.Aging._.and._.Trend._.Analysis.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All._.Financials." hidden="1">{#N/A,#N/A,TRUE,"Assumptions";#N/A,#N/A,TRUE,"Op Projection";#N/A,#N/A,TRUE,"Capital";#N/A,#N/A,TRUE,"Income";#N/A,#N/A,TRUE,"Balance";#N/A,#N/A,TRUE,"Sources&amp;Uses"}</definedName>
    <definedName name="wrn.basicfin.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BPlan." hidden="1">{#N/A,#N/A,FALSE,"F_Plan";#N/A,#N/A,FALSE,"Parameter"}</definedName>
    <definedName name="wrn.glc." hidden="1">{"glcbs",#N/A,FALSE,"GLCBS";"glccsbs",#N/A,FALSE,"GLCCSBS";"glcis",#N/A,FALSE,"GLCIS";"glccsis",#N/A,FALSE,"GLCCSIS";"glcrat1",#N/A,FALSE,"GLC-ratios1"}</definedName>
    <definedName name="wrn.glcpromonte." hidden="1">{"glc1",#N/A,FALSE,"GLC";"glc2",#N/A,FALSE,"GLC";"glc3",#N/A,FALSE,"GLC";"glc4",#N/A,FALSE,"GLC";"glc5",#N/A,FALSE,"GLC"}</definedName>
    <definedName name="wrn.Manpower.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opex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opex._.latest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rint.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int_All." hidden="1">{"Summary",#N/A,FALSE,"Valuation Summary";"Financial Statements",#N/A,FALSE,"Results";"FCF",#N/A,FALSE,"Results"}</definedName>
    <definedName name="wrn.Print_All_S2" hidden="1">{"Summary",#N/A,FALSE,"Valuation Summary";"Financial Statements",#N/A,FALSE,"Results";"FCF",#N/A,FALSE,"Results"}</definedName>
    <definedName name="wrn.Print_FCF." hidden="1">{"FCF",#N/A,FALSE,"Results"}</definedName>
    <definedName name="wrn.Print_FCF_S2" hidden="1">{"FCF",#N/A,FALSE,"Results"}</definedName>
    <definedName name="wrn.Print_Financials." hidden="1">{"Financial Statements",#N/A,FALSE,"Results"}</definedName>
    <definedName name="wrn.Print_Financials_S2" hidden="1">{"Financial Statements",#N/A,FALSE,"Results"}</definedName>
    <definedName name="wrn.Print_Summary." hidden="1">{"Summary",#N/A,FALSE,"Valuation Summary"}</definedName>
    <definedName name="wrn.Print_Summary_S2" hidden="1">{"Summary",#N/A,FALSE,"Valuation Summary"}</definedName>
    <definedName name="wrn.Radio." hidden="1">{#N/A,#N/A,FALSE,"Virgin Flightdeck"}</definedName>
    <definedName name="wrn.RESULTS.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Summary.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wrn.SVERKA.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wrn.test." hidden="1">{"Valuation_Common",#N/A,FALSE,"Valuation"}</definedName>
    <definedName name="wrn.Umsatz." hidden="1">{#N/A,#N/A,FALSE,"Umsatz";#N/A,#N/A,FALSE,"Base V.02";#N/A,#N/A,FALSE,"Charts"}</definedName>
    <definedName name="wrn.xrates." hidden="1">{#N/A,#N/A,FALSE,"1996";#N/A,#N/A,FALSE,"1995";#N/A,#N/A,FALSE,"1994"}</definedName>
    <definedName name="wrn.Виробництво._.11._.міс." hidden="1">{#N/A,#N/A,TRUE,"попередні"}</definedName>
    <definedName name="wrn.ку." hidden="1">{#N/A,#N/A,TRUE,"Лист2"}</definedName>
    <definedName name="wrn.Потери.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wrn.Сравнение._.с._.отраслями." hidden="1">{#N/A,#N/A,TRUE,"Лист1";#N/A,#N/A,TRUE,"Лист2";#N/A,#N/A,TRUE,"Лист3"}</definedName>
    <definedName name="ws" hidden="1">{#N/A,#N/A,FALSE,"Aging Summary";#N/A,#N/A,FALSE,"Ratio Analysis";#N/A,#N/A,FALSE,"Test 120 Day Accts";#N/A,#N/A,FALSE,"Tickmarks"}</definedName>
    <definedName name="wtre" hidden="1">{#N/A,#N/A,FALSE,"Aging Summary";#N/A,#N/A,FALSE,"Ratio Analysis";#N/A,#N/A,FALSE,"Test 120 Day Accts";#N/A,#N/A,FALSE,"Tickmarks"}</definedName>
    <definedName name="wwww" hidden="1">{"'Sheet1'!$A$1:$X$25"}</definedName>
    <definedName name="XLRPARAMS_DBeg" hidden="1">#REF!</definedName>
    <definedName name="XLRPARAMS_DEnd" hidden="1">#REF!</definedName>
    <definedName name="XREF_COLUMN_2" hidden="1">#REF!</definedName>
    <definedName name="XREF_COLUMN_5" hidden="1">#REF!</definedName>
    <definedName name="XRefActiveRow" hidden="1">#REF!</definedName>
    <definedName name="XRefColumnsCount" hidden="1">1</definedName>
    <definedName name="XRefCopy10Row" hidden="1">#REF!</definedName>
    <definedName name="XRefCopy12Row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4Row" hidden="1">#REF!</definedName>
    <definedName name="XRefCopy5Row" hidden="1">#REF!</definedName>
    <definedName name="XRefCopy6Row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2</definedName>
    <definedName name="XRefPaste1" hidden="1">#REF!</definedName>
    <definedName name="XRefPaste10Row" hidden="1">#REF!</definedName>
    <definedName name="XRefPaste11Row" hidden="1">#REF!</definedName>
    <definedName name="XRefPaste12Row" hidden="1">#REF!</definedName>
    <definedName name="XRefPaste13Row" hidden="1">#REF!</definedName>
    <definedName name="XRefPaste14Row" hidden="1">#REF!</definedName>
    <definedName name="XRefPaste15Row" hidden="1">#REF!</definedName>
    <definedName name="XRefPaste16Row" hidden="1">#REF!</definedName>
    <definedName name="XRefPaste17Row" hidden="1">#REF!</definedName>
    <definedName name="XRefPaste18Row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Row" hidden="1">#REF!</definedName>
    <definedName name="XRefPaste6Row" hidden="1">#REF!</definedName>
    <definedName name="XRefPaste7Row" hidden="1">#REF!</definedName>
    <definedName name="XRefPaste8Row" hidden="1">#REF!</definedName>
    <definedName name="XRefPaste9Row" hidden="1">#REF!</definedName>
    <definedName name="XRefPasteRangeCount" hidden="1">1</definedName>
    <definedName name="xsds" hidden="1">{"Summary",#N/A,FALSE,"Valuation Summary";"Financial Statements",#N/A,FALSE,"Results";"FCF",#N/A,FALSE,"Results"}</definedName>
    <definedName name="yas" hidden="1">#REF!</definedName>
    <definedName name="yasin" hidden="1">#REF!</definedName>
    <definedName name="Z_0DD4EB58_0647_11D5_A6F7_00508B654A95_.wvu.Cols" hidden="1">#REF!,#REF!,#REF!,#REF!,#REF!</definedName>
    <definedName name="Z_10435A81_C305_11D5_A6F8_009027BEE0E0_.wvu.Cols" hidden="1">#REF!,#REF!,#REF!</definedName>
    <definedName name="Z_10435A81_C305_11D5_A6F8_009027BEE0E0_.wvu.FilterData" hidden="1">#REF!</definedName>
    <definedName name="Z_10435A81_C305_11D5_A6F8_009027BEE0E0_.wvu.PrintArea" hidden="1">#REF!</definedName>
    <definedName name="Z_10435A81_C305_11D5_A6F8_009027BEE0E0_.wvu.PrintTitles" hidden="1">#REF!</definedName>
    <definedName name="Z_10435A81_C305_11D5_A6F8_009027BEE0E0_.wvu.Rows" hidden="1">#REF!,#REF!</definedName>
    <definedName name="Z_1C3AD0CD_BF0C_4C4E_9071_158A2F5215E2_.wvu.Rows" hidden="1">#REF!,#REF!,#REF!</definedName>
    <definedName name="Z_2804E4BB_ED21_11D4_A6F8_00508B654B8B_.wvu.Cols" hidden="1">#REF!,#REF!,#REF!</definedName>
    <definedName name="Z_2804E4BB_ED21_11D4_A6F8_00508B654B8B_.wvu.FilterData" hidden="1">#REF!</definedName>
    <definedName name="Z_2804E4BB_ED21_11D4_A6F8_00508B654B8B_.wvu.PrintArea" hidden="1">#REF!</definedName>
    <definedName name="Z_2804E4BB_ED21_11D4_A6F8_00508B654B8B_.wvu.Rows" hidden="1">#REF!,#REF!</definedName>
    <definedName name="Z_2CC9EAF0_AAF6_11D4_B10F_0050042A63D7_.wvu.PrintTitles" hidden="1">#REF!</definedName>
    <definedName name="Z_30FEE15E_D26F_11D4_A6F7_00508B6A7686_.wvu.FilterData" hidden="1">#REF!</definedName>
    <definedName name="Z_30FEE15E_D26F_11D4_A6F7_00508B6A7686_.wvu.PrintArea" hidden="1">#REF!</definedName>
    <definedName name="Z_30FEE15E_D26F_11D4_A6F7_00508B6A7686_.wvu.PrintTitles" hidden="1">#REF!</definedName>
    <definedName name="Z_30FEE15E_D26F_11D4_A6F7_00508B6A7686_.wvu.Rows" hidden="1">#REF!</definedName>
    <definedName name="Z_4C487ED1_AD6B_11D4_8367_0050042B3EC8_.wvu.PrintTitles" hidden="1">#REF!</definedName>
    <definedName name="Z_4C487ED1_AD6B_11D4_8367_0050042B3EC8_.wvu.Rows" hidden="1">#REF!,#REF!,#REF!,#REF!,#REF!,#REF!,#REF!,#REF!,#REF!,#REF!,#REF!,#REF!,#REF!,#REF!,#REF!,#REF!,#REF!</definedName>
    <definedName name="Z_5A868EA0_ED63_11D4_A6F8_009027BEE0E0_.wvu.Cols" hidden="1">#REF!,#REF!,#REF!</definedName>
    <definedName name="Z_5A868EA0_ED63_11D4_A6F8_009027BEE0E0_.wvu.FilterData" hidden="1">#REF!</definedName>
    <definedName name="Z_5A868EA0_ED63_11D4_A6F8_009027BEE0E0_.wvu.PrintArea" hidden="1">#REF!</definedName>
    <definedName name="Z_5A868EA0_ED63_11D4_A6F8_009027BEE0E0_.wvu.Rows" hidden="1">#REF!,#REF!</definedName>
    <definedName name="Z_5BEEB401_9B72_11D4_8354_0050042B3EC8_.wvu.Cols" hidden="1">#REF!</definedName>
    <definedName name="Z_5BEEB401_9B72_11D4_8354_0050042B3EC8_.wvu.PrintArea" hidden="1">#REF!</definedName>
    <definedName name="Z_61040ED0_7AD6_11D2_B35C_02608CAC8430_.wvu.PrintTitles" hidden="1">#REF!</definedName>
    <definedName name="Z_6307DFB2_850A_11D2_BBED_000001011B8F_.wvu.PrintArea" hidden="1">#REF!</definedName>
    <definedName name="Z_6E40955B_C2F5_11D5_A6F7_009027BEE7F1_.wvu.Cols" hidden="1">#REF!,#REF!,#REF!</definedName>
    <definedName name="Z_6E40955B_C2F5_11D5_A6F7_009027BEE7F1_.wvu.FilterData" hidden="1">#REF!</definedName>
    <definedName name="Z_6E40955B_C2F5_11D5_A6F7_009027BEE7F1_.wvu.PrintArea" hidden="1">#REF!</definedName>
    <definedName name="Z_6E40955B_C2F5_11D5_A6F7_009027BEE7F1_.wvu.PrintTitles" hidden="1">#REF!</definedName>
    <definedName name="Z_6E40955B_C2F5_11D5_A6F7_009027BEE7F1_.wvu.Rows" hidden="1">#REF!,#REF!</definedName>
    <definedName name="Z_901DD601_3312_11D5_8F89_00010215A1CA_.wvu.Rows" hidden="1">#REF!,#REF!</definedName>
    <definedName name="Z_9673D06C_8E2D_4E41_BE89_13756C9C3BAE_.wvu.PrintArea" hidden="1">#REF!</definedName>
    <definedName name="Z_9F4E9141_41FC_4B2C_AC1F_EC647474A564_.wvu.PrintArea" hidden="1">#REF!</definedName>
    <definedName name="Z_9F4E9141_41FC_4B2C_AC1F_EC647474A564_.wvu.Rows" hidden="1">#REF!</definedName>
    <definedName name="Z_A158D6E1_ED44_11D4_A6F7_00508B654028_.wvu.Cols" hidden="1">#REF!,#REF!</definedName>
    <definedName name="Z_A158D6E1_ED44_11D4_A6F7_00508B654028_.wvu.FilterData" hidden="1">#REF!</definedName>
    <definedName name="Z_A158D6E1_ED44_11D4_A6F7_00508B654028_.wvu.PrintArea" hidden="1">#REF!</definedName>
    <definedName name="Z_A158D6E1_ED44_11D4_A6F7_00508B654028_.wvu.Rows" hidden="1">#REF!,#REF!</definedName>
    <definedName name="Z_AB45FFAE_19AD_47F2_A68A_497CFA02F912_.wvu.Rows" hidden="1">#REF!</definedName>
    <definedName name="Z_ADA92181_C3E4_11D5_A6F7_00508B6A7686_.wvu.Cols" hidden="1">#REF!,#REF!,#REF!</definedName>
    <definedName name="Z_ADA92181_C3E4_11D5_A6F7_00508B6A7686_.wvu.FilterData" hidden="1">#REF!</definedName>
    <definedName name="Z_ADA92181_C3E4_11D5_A6F7_00508B6A7686_.wvu.PrintArea" hidden="1">#REF!</definedName>
    <definedName name="Z_ADA92181_C3E4_11D5_A6F7_00508B6A7686_.wvu.PrintTitles" hidden="1">#REF!</definedName>
    <definedName name="Z_ADA92181_C3E4_11D5_A6F7_00508B6A7686_.wvu.Rows" hidden="1">#REF!,#REF!</definedName>
    <definedName name="Z_B6EBA059_280B_4A6E_BA3E_AA849CF278A3_.wvu.PrintArea" hidden="1">#REF!</definedName>
    <definedName name="Z_B6EBA059_280B_4A6E_BA3E_AA849CF278A3_.wvu.Rows" hidden="1">#REF!</definedName>
    <definedName name="Z_D4FBBAF2_ED2F_11D4_A6F7_00508B6540C5_.wvu.FilterData" hidden="1">#REF!</definedName>
    <definedName name="Z_D9E68341_C2F0_11D5_A6F7_00508B6540C5_.wvu.Cols" hidden="1">#REF!,#REF!,#REF!</definedName>
    <definedName name="Z_D9E68341_C2F0_11D5_A6F7_00508B6540C5_.wvu.FilterData" hidden="1">#REF!</definedName>
    <definedName name="Z_D9E68341_C2F0_11D5_A6F7_00508B6540C5_.wvu.PrintArea" hidden="1">#REF!</definedName>
    <definedName name="Z_D9E68341_C2F0_11D5_A6F7_00508B6540C5_.wvu.PrintTitles" hidden="1">#REF!</definedName>
    <definedName name="Z_D9E68341_C2F0_11D5_A6F7_00508B6540C5_.wvu.Rows" hidden="1">#REF!</definedName>
    <definedName name="Z_E5501061_AD96_11D4_8017_0050042B95CA_.wvu.Rows" hidden="1">#REF!,#REF!,#REF!,#REF!,#REF!,#REF!,#REF!,#REF!,#REF!,#REF!,#REF!,#REF!,#REF!,#REF!,#REF!,#REF!</definedName>
    <definedName name="Zivk" hidden="1">#REF!</definedName>
    <definedName name="zzz" hidden="1">{"FCF",#N/A,FALSE,"Results"}</definedName>
    <definedName name="а" hidden="1">#REF!</definedName>
    <definedName name="аа" hidden="1">{"Valuation_Common",#N/A,FALSE,"Valuation"}</definedName>
    <definedName name="ааа" hidden="1">{#N/A,#N/A,FALSE,"Aging Summary";#N/A,#N/A,FALSE,"Ratio Analysis";#N/A,#N/A,FALSE,"Test 120 Day Accts";#N/A,#N/A,FALSE,"Tickmarks"}</definedName>
    <definedName name="ааааа" hidden="1">#REF!</definedName>
    <definedName name="ааппп" hidden="1">{"Valuation_Common",#N/A,FALSE,"Valuation"}</definedName>
    <definedName name="Авг_2019_VolSum">#REF!</definedName>
    <definedName name="Авг_2019_ЦС_затраты">#REF!</definedName>
    <definedName name="Авг_2020_VolSum">#REF!</definedName>
    <definedName name="Авг_2020_ЦС_затраты">#REF!</definedName>
    <definedName name="авг03гр">#REF!</definedName>
    <definedName name="авг03руб.">#REF!</definedName>
    <definedName name="авг03у.е.">#REF!</definedName>
    <definedName name="авг04гр">#REF!</definedName>
    <definedName name="авг04руб">#REF!</definedName>
    <definedName name="авг04у.е.">#REF!</definedName>
    <definedName name="АВГГ03ГР">#REF!</definedName>
    <definedName name="авепо" hidden="1">{"Valuation_Common",#N/A,FALSE,"Valuation"}</definedName>
    <definedName name="авпавпа" hidden="1">{"'РП (2)'!$A$5:$S$150"}</definedName>
    <definedName name="Авто1">#REF!</definedName>
    <definedName name="Авто2">#REF!</definedName>
    <definedName name="Актив1">#REF!</definedName>
    <definedName name="Актив2">#REF!</definedName>
    <definedName name="аппрр" hidden="1">{"Valuation_Common",#N/A,FALSE,"Valuation"}</definedName>
    <definedName name="Апр_2020_VolSum">#REF!</definedName>
    <definedName name="Апр_2020_ЦС_затраты">#REF!</definedName>
    <definedName name="апр03гр">#REF!</definedName>
    <definedName name="апр03руб.">#REF!</definedName>
    <definedName name="апр03у.е.">#REF!</definedName>
    <definedName name="апр04гр">#REF!</definedName>
    <definedName name="апр04руб.">#REF!</definedName>
    <definedName name="апр04у.е.">#REF!</definedName>
    <definedName name="АрматураСрВзЦена">#REF!</definedName>
    <definedName name="бакс">#REF!</definedName>
    <definedName name="бдолпи" hidden="1">{"'РП (2)'!$A$5:$S$150"}</definedName>
    <definedName name="бдс_завод" hidden="1">{"'РП (2)'!$A$5:$S$150"}</definedName>
    <definedName name="БетонЦена">#REF!</definedName>
    <definedName name="бог.физ.долг">#REF!</definedName>
    <definedName name="бог.юр.долг">#REF!</definedName>
    <definedName name="богфиздолг">#REF!</definedName>
    <definedName name="богюрдолг">#REF!</definedName>
    <definedName name="борт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ртрвпауфц4" hidden="1">{"'РП (2)'!$A$5:$S$150"}</definedName>
    <definedName name="бьтимсч" hidden="1">{"'РП (2)'!$A$5:$S$150"}</definedName>
    <definedName name="бьторп" hidden="1">{"'РП (2)'!$A$5:$S$150"}</definedName>
    <definedName name="вано" hidden="1">{#N/A,#N/A,FALSE,"Расчет вспомогательных"}</definedName>
    <definedName name="вапвапва" hidden="1">{"'РП (2)'!$A$5:$S$150"}</definedName>
    <definedName name="вапр" hidden="1">{#N/A,#N/A,FALSE,"Расчет вспомогательных"}</definedName>
    <definedName name="ввввв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кен" hidden="1">{"'РП (2)'!$A$5:$S$150"}</definedName>
    <definedName name="вкрер" hidden="1">{#N/A,#N/A,FALSE,"Расчет вспомогательных"}</definedName>
    <definedName name="вла" hidden="1">{#N/A,#N/A,FALSE,"Aging Summary";#N/A,#N/A,FALSE,"Ratio Analysis";#N/A,#N/A,FALSE,"Test 120 Day Accts";#N/A,#N/A,FALSE,"Tickmarks"}</definedName>
    <definedName name="вс" hidden="1">{#N/A,#N/A,FALSE,"Aging Summary";#N/A,#N/A,FALSE,"Ratio Analysis";#N/A,#N/A,FALSE,"Test 120 Day Accts";#N/A,#N/A,FALSE,"Tickmarks"}</definedName>
    <definedName name="ВсегоЗадолженности1">#REF!</definedName>
    <definedName name="ВсегоЗадолженности2">#REF!</definedName>
    <definedName name="вуув" hidden="1">{#N/A,#N/A,TRUE,"Лист1";#N/A,#N/A,TRUE,"Лист2";#N/A,#N/A,TRUE,"Лист3"}</definedName>
    <definedName name="ВЫапвап" hidden="1">{"'РП (2)'!$A$5:$S$150"}</definedName>
    <definedName name="г" hidden="1">{"'РП (2)'!$A$5:$S$150"}</definedName>
    <definedName name="ГенПодрядчик">#REF!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г" hidden="1">{"'РП (2)'!$A$5:$S$150"}</definedName>
    <definedName name="д" hidden="1">#REF!</definedName>
    <definedName name="дгонеап" hidden="1">{"'РП (2)'!$A$5:$S$150"}</definedName>
    <definedName name="ддддддддд" hidden="1">{"Valuation_Common",#N/A,FALSE,"Valuation"}</definedName>
    <definedName name="ДДС" hidden="1">#REF!</definedName>
    <definedName name="Дек_2019_VolSum">#REF!</definedName>
    <definedName name="Дек_2019_ЦС_затраты">#REF!</definedName>
    <definedName name="дек03гр">#REF!</definedName>
    <definedName name="дек03руб.">#REF!</definedName>
    <definedName name="дек03у.е.">#REF!</definedName>
    <definedName name="дек04гр">#REF!</definedName>
    <definedName name="дек04руб">#REF!</definedName>
    <definedName name="дек04у.е.">#REF!</definedName>
    <definedName name="дело" hidden="1">{"'РП (2)'!$A$5:$S$150"}</definedName>
    <definedName name="ден.поступления">#REF!</definedName>
    <definedName name="длл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длогне" hidden="1">{"'РП (2)'!$A$5:$S$150"}</definedName>
    <definedName name="длогнпе" hidden="1">{"'РП (2)'!$A$5:$S$150"}</definedName>
    <definedName name="длор" hidden="1">{"'РП (2)'!$A$5:$S$150"}</definedName>
    <definedName name="длорп" hidden="1">{"'РП (2)'!$A$5:$S$150"}</definedName>
    <definedName name="длорпавые" hidden="1">{"'РП (2)'!$A$5:$S$150"}</definedName>
    <definedName name="длорпн" hidden="1">{"'РП (2)'!$A$5:$S$150"}</definedName>
    <definedName name="долг.общ.от.нач.">#REF!</definedName>
    <definedName name="долг.ст.б.">#REF!</definedName>
    <definedName name="долгпосданным">#REF!</definedName>
    <definedName name="долгсдав.тек.году">#REF!</definedName>
    <definedName name="долгсослед.года">#REF!</definedName>
    <definedName name="долл">#REF!</definedName>
    <definedName name="ДоляОферты">#REF!</definedName>
    <definedName name="допкоды">#REF!</definedName>
    <definedName name="ДоходВсегоПлан">#REF!</definedName>
    <definedName name="ДоходВсегоФакт">#REF!</definedName>
    <definedName name="доходы1">#REF!</definedName>
    <definedName name="доходы2">#REF!</definedName>
    <definedName name="е" hidden="1">{"'РП (2)'!$A$5:$S$150"}</definedName>
    <definedName name="ёбс">#REF!</definedName>
    <definedName name="епр" hidden="1">#REF!</definedName>
    <definedName name="ж" hidden="1">#REF!</definedName>
    <definedName name="жфдылвоваипма" hidden="1">{"'РП (2)'!$A$5:$S$150"}</definedName>
    <definedName name="жфдылвровафаьытиаодвагпл" hidden="1">{"'РП (2)'!$A$5:$S$150"}</definedName>
    <definedName name="Займ">#REF!</definedName>
    <definedName name="Заказчик">#REF!</definedName>
    <definedName name="Застройщик">#REF!</definedName>
    <definedName name="ииии" hidden="1">{"'РП (2)'!$A$5:$S$150"}</definedName>
    <definedName name="ИКон">#REF!</definedName>
    <definedName name="имився" hidden="1">{"'РП (2)'!$A$5:$S$150"}</definedName>
    <definedName name="Имя" hidden="1">{#N/A,#N/A,TRUE,"Лист1";#N/A,#N/A,TRUE,"Лист2";#N/A,#N/A,TRUE,"Лист3"}</definedName>
    <definedName name="ИНач">#REF!</definedName>
    <definedName name="индцкавг98" hidden="1">{#N/A,#N/A,TRUE,"Лист1";#N/A,#N/A,TRUE,"Лист2";#N/A,#N/A,TRUE,"Лист3"}</definedName>
    <definedName name="Инфл">#REF!</definedName>
    <definedName name="исп" hidden="1">{"'РП (2)'!$A$5:$S$150"}</definedName>
    <definedName name="исп06" hidden="1">{"'РП (2)'!$A$5:$S$150"}</definedName>
    <definedName name="исп062" hidden="1">{"'РП (2)'!$A$5:$S$150"}</definedName>
    <definedName name="итог03гр">#REF!</definedName>
    <definedName name="итог03руб.">#REF!</definedName>
    <definedName name="итог03у.е.">#REF!</definedName>
    <definedName name="итог04гр">#REF!</definedName>
    <definedName name="итог04руб">#REF!</definedName>
    <definedName name="итог04у.е.">#REF!</definedName>
    <definedName name="июл03гр">#REF!</definedName>
    <definedName name="июл03у.е.">#REF!</definedName>
    <definedName name="июл04гр">#REF!</definedName>
    <definedName name="июл04руб">#REF!</definedName>
    <definedName name="июл04у.е.">#REF!</definedName>
    <definedName name="июлбиюнь" hidden="1">{"'РП (2)'!$A$5:$S$150"}</definedName>
    <definedName name="июль" hidden="1">{"'РП (2)'!$A$5:$S$150"}</definedName>
    <definedName name="Июль_2019_VolSum">#REF!</definedName>
    <definedName name="Июль_2019_ЦС_затраты">#REF!</definedName>
    <definedName name="Июль_2020_VolSum">#REF!</definedName>
    <definedName name="Июль_2020_ЦС_затраты">#REF!</definedName>
    <definedName name="июль03руб.">#REF!</definedName>
    <definedName name="июн03гр">#REF!</definedName>
    <definedName name="июн03руб.">#REF!</definedName>
    <definedName name="июн03у.е.">#REF!</definedName>
    <definedName name="июн04гр">#REF!</definedName>
    <definedName name="июн04руб">#REF!</definedName>
    <definedName name="июн04у.е.">#REF!</definedName>
    <definedName name="Июнь_2019_VolSum">#REF!</definedName>
    <definedName name="Июнь_2019_ЦС_затраты">#REF!</definedName>
    <definedName name="Июнь_2020_VolSum">#REF!</definedName>
    <definedName name="Июнь_2020_ЦС_затраты">#REF!</definedName>
    <definedName name="й" hidden="1">{"'РП (2)'!$A$5:$S$150"}</definedName>
    <definedName name="й23ц" hidden="1">{"'РП (2)'!$A$5:$S$150"}</definedName>
    <definedName name="й3" hidden="1">{"'РП (2)'!$A$5:$S$150"}</definedName>
    <definedName name="йййй">#REF!</definedName>
    <definedName name="йц" hidden="1">{"'РП (2)'!$A$5:$S$150"}</definedName>
    <definedName name="йцавйа" hidden="1">{"'РП (2)'!$A$5:$S$150"}</definedName>
    <definedName name="йцу" hidden="1">{"'РП (2)'!$A$5:$S$150"}</definedName>
    <definedName name="йцуцуцу" hidden="1">{"'РП (2)'!$A$5:$S$150"}</definedName>
    <definedName name="к" hidden="1">{"'РП (2)'!$A$5:$S$150"}</definedName>
    <definedName name="каск5.физ.долг">#REF!</definedName>
    <definedName name="каск5.юр.долг">#REF!</definedName>
    <definedName name="кееннгш" hidden="1">{"'РП (2)'!$A$5:$S$150"}</definedName>
    <definedName name="кеппппппппппп" hidden="1">{#N/A,#N/A,TRUE,"Лист1";#N/A,#N/A,TRUE,"Лист2";#N/A,#N/A,TRUE,"Лист3"}</definedName>
    <definedName name="ккм" hidden="1">#REF!</definedName>
    <definedName name="коды">#REF!</definedName>
    <definedName name="кол.ст.">#REF!</definedName>
    <definedName name="копия2" hidden="1">{#N/A,#N/A,FALSE,"Aging Summary";#N/A,#N/A,FALSE,"Ratio Analysis";#N/A,#N/A,FALSE,"Test 120 Day Accts";#N/A,#N/A,FALSE,"Tickmarks"}</definedName>
    <definedName name="Корп">#REF!</definedName>
    <definedName name="корп4.физ.долг">#REF!</definedName>
    <definedName name="корп4.юр.долг">#REF!</definedName>
    <definedName name="Кредит">#REF!</definedName>
    <definedName name="КредитВыручка1">#REF!</definedName>
    <definedName name="КредитВыручка2">#REF!</definedName>
    <definedName name="Кредиторка1">#REF!</definedName>
    <definedName name="Кредиторка2">#REF!</definedName>
    <definedName name="КредитСК1">#REF!</definedName>
    <definedName name="КредитСК2">#REF!</definedName>
    <definedName name="куку" hidden="1">{"'РП (2)'!$A$5:$S$150"}</definedName>
    <definedName name="курсдолл">#REF!</definedName>
    <definedName name="курсЦБ">#REF!</definedName>
    <definedName name="КЭШ" hidden="1">{#N/A,#N/A,FALSE,"Расчет вспомогательных"}</definedName>
    <definedName name="лао" hidden="1">{#N/A,#N/A,FALSE,"Virgin Flightdeck"}</definedName>
    <definedName name="лаопнре" hidden="1">{"'РП (2)'!$A$5:$S$150"}</definedName>
    <definedName name="лист" hidden="1">{"Valuation_Common",#N/A,FALSE,"Valuation"}</definedName>
    <definedName name="лист89" hidden="1">{#N/A,#N/A,FALSE,"Virgin Flightdeck"}</definedName>
    <definedName name="лллллллллллл" hidden="1">{"Valuation_Common",#N/A,FALSE,"Valuation"}</definedName>
    <definedName name="лопа" hidden="1">{#N/A,#N/A,FALSE,"Расчет вспомогательных"}</definedName>
    <definedName name="лопнав" hidden="1">{"'РП (2)'!$A$5:$S$150"}</definedName>
    <definedName name="лорп" hidden="1">{"'РП (2)'!$A$5:$S$150"}</definedName>
    <definedName name="лорпа" hidden="1">{"'РП (2)'!$A$5:$S$150"}</definedName>
    <definedName name="лпопге" hidden="1">{"'РП (2)'!$A$5:$S$150"}</definedName>
    <definedName name="лропг" hidden="1">{"'РП (2)'!$A$5:$S$150"}</definedName>
    <definedName name="люрпывпу" hidden="1">{"'РП (2)'!$A$5:$S$150"}</definedName>
    <definedName name="Май_2020_VolSum">#REF!</definedName>
    <definedName name="Май_2020_ЦС_затраты">#REF!</definedName>
    <definedName name="май03гр">#REF!</definedName>
    <definedName name="май03руб.">#REF!</definedName>
    <definedName name="май03у.е.">#REF!</definedName>
    <definedName name="май04гр">#REF!</definedName>
    <definedName name="май04руб.">#REF!</definedName>
    <definedName name="май04у.е.">#REF!</definedName>
    <definedName name="МАКСА">#REF!</definedName>
    <definedName name="Мар_2020_VolSum">#REF!</definedName>
    <definedName name="Мар_2020_ЦС_затраты">#REF!</definedName>
    <definedName name="мар03гр">#REF!</definedName>
    <definedName name="мар03руб.">#REF!</definedName>
    <definedName name="мар03у.е.">#REF!</definedName>
    <definedName name="март04гр">#REF!</definedName>
    <definedName name="март04руб.">#REF!</definedName>
    <definedName name="март04у.е.">#REF!</definedName>
    <definedName name="Масштаб">#REF!</definedName>
    <definedName name="Матрица" hidden="1">{"'РП (2)'!$A$5:$S$150"}</definedName>
    <definedName name="мес">#REF!</definedName>
    <definedName name="моде">#REF!</definedName>
    <definedName name="модель">#REF!</definedName>
    <definedName name="моцарт" hidden="1">{"'РП (2)'!$A$5:$S$150"}</definedName>
    <definedName name="н" hidden="1">{"'РП (2)'!$A$5:$S$150"}</definedName>
    <definedName name="НаимДО">#REF!</definedName>
    <definedName name="Нал1">#REF!</definedName>
    <definedName name="Нал2">#REF!</definedName>
    <definedName name="Наличными1">#REF!</definedName>
    <definedName name="Наличными2">#REF!</definedName>
    <definedName name="НалНДС">#REF!</definedName>
    <definedName name="НалПриб">#REF!</definedName>
    <definedName name="нам" hidden="1">{#N/A,#N/A,FALSE,"Virgin Flightdeck"}</definedName>
    <definedName name="нам2" hidden="1">{#N/A,#N/A,FALSE,"Virgin Flightdeck"}</definedName>
    <definedName name="настя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аташа" hidden="1">{"'РП (2)'!$A$5:$S$150"}</definedName>
    <definedName name="начало_2">#REF!</definedName>
    <definedName name="начало_3">#REF!</definedName>
    <definedName name="начало_4">#REF!</definedName>
    <definedName name="начало_5">#REF!</definedName>
    <definedName name="начало_6">#REF!</definedName>
    <definedName name="начало_7">#REF!</definedName>
    <definedName name="начало_8">#REF!</definedName>
    <definedName name="начало_9">#REF!</definedName>
    <definedName name="наш10" hidden="1">{"'РП (2)'!$A$5:$S$150"}</definedName>
    <definedName name="наш5" hidden="1">{"'РП (2)'!$A$5:$S$150"}</definedName>
    <definedName name="нгкг" hidden="1">{#N/A,#N/A,FALSE,"Расчет вспомогательных"}</definedName>
    <definedName name="НД">#REF!</definedName>
    <definedName name="НДС">#REF!</definedName>
    <definedName name="Недвижимость1">#REF!</definedName>
    <definedName name="Недвижимость2">#REF!</definedName>
    <definedName name="нек" hidden="1">{"'РП (2)'!$A$5:$S$150"}</definedName>
    <definedName name="некуцй" hidden="1">{"'РП (2)'!$A$5:$S$150"}</definedName>
    <definedName name="нет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1" hidden="1">{"'РП (2)'!$A$5:$S$150"}</definedName>
    <definedName name="нет1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3" hidden="1">{"'РП (2)'!$A$5:$S$150"}</definedName>
    <definedName name="нет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3" hidden="1">{"'РП (2)'!$A$5:$S$150"}</definedName>
    <definedName name="нет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5" hidden="1">{"'РП (2)'!$A$5:$S$150"}</definedName>
    <definedName name="нет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8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оминал">#REF!</definedName>
    <definedName name="Ноя_2019_VolSum">#REF!</definedName>
    <definedName name="Ноя_2019_ЦС_затраты">#REF!</definedName>
    <definedName name="нояб03гр">#REF!</definedName>
    <definedName name="нояб03руб.">#REF!</definedName>
    <definedName name="нояб03у.е.">#REF!</definedName>
    <definedName name="нояб04гр">#REF!</definedName>
    <definedName name="нояб04руб">#REF!</definedName>
    <definedName name="нояб04у.е.">#REF!</definedName>
    <definedName name="о" hidden="1">{"'РП (2)'!$A$5:$S$150"}</definedName>
    <definedName name="оарнкеим" hidden="1">{"'РП (2)'!$A$5:$S$150"}</definedName>
    <definedName name="ОбКонв">#REF!</definedName>
    <definedName name="_xlnm.Print_Area" localSheetId="3">Вертикаль!$A$1:$E$24</definedName>
    <definedName name="_xlnm.Print_Area">#REF!</definedName>
    <definedName name="Оборот">#REF!</definedName>
    <definedName name="ОбОф">#REF!</definedName>
    <definedName name="ОбФин">#REF!</definedName>
    <definedName name="общ.ожид.встр.у.е.">#REF!</definedName>
    <definedName name="общ.пл.встр.">#REF!</definedName>
    <definedName name="Объемы" hidden="1">#REF!</definedName>
    <definedName name="од" hidden="1">{"Valuation_Common",#N/A,FALSE,"Valuation"}</definedName>
    <definedName name="ожид.закл.встр.у.е.">#REF!</definedName>
    <definedName name="ожид.незакл.встр.">#REF!</definedName>
    <definedName name="ожид.незакл.встр.у.е.">#REF!</definedName>
    <definedName name="ожид.непрод.встр.">#REF!</definedName>
    <definedName name="Окт_2019_VolSum">#REF!</definedName>
    <definedName name="Окт_2019_ЦС_затраты">#REF!</definedName>
    <definedName name="окт03гр">#REF!</definedName>
    <definedName name="окт03руб.">#REF!</definedName>
    <definedName name="окт03у.е.">#REF!</definedName>
    <definedName name="окт04гр">#REF!</definedName>
    <definedName name="окт04руб">#REF!</definedName>
    <definedName name="окт04у.е.">#REF!</definedName>
    <definedName name="олдж" hidden="1">{"Valuation_Common",#N/A,FALSE,"Valuation"}</definedName>
    <definedName name="олпрв" hidden="1">{"'РП (2)'!$A$5:$S$150"}</definedName>
    <definedName name="онраео" hidden="1">{"'РП (2)'!$A$5:$S$150"}</definedName>
    <definedName name="ооо" hidden="1">{"'РП (2)'!$A$5:$S$150"}</definedName>
    <definedName name="оплас.допл.комм.встр.">#REF!</definedName>
    <definedName name="оплач.встр.безмфтц">#REF!</definedName>
    <definedName name="оплач.встр.мфтц">#REF!</definedName>
    <definedName name="оплач.встр.руб.">#REF!</definedName>
    <definedName name="оплач.встр.руб.безмфтц">#REF!</definedName>
    <definedName name="оплач.встр.руб.мфтц">#REF!</definedName>
    <definedName name="оплач.встр.у.е.">#REF!</definedName>
    <definedName name="оплач.закл.встр.руб.">#REF!</definedName>
    <definedName name="оплач.закл.встр.у.е.">#REF!</definedName>
    <definedName name="оплач.кв.безмфтц">#REF!</definedName>
    <definedName name="оплач.кв.мфтц">#REF!</definedName>
    <definedName name="оплач.кв.руб.мфтц">#REF!</definedName>
    <definedName name="оплач.комм.встр.">#REF!</definedName>
    <definedName name="оплач.ст.руб.">#REF!</definedName>
    <definedName name="оплач.ст.у.е.">#REF!</definedName>
    <definedName name="опрана" hidden="1">{"'РП (2)'!$A$5:$S$150"}</definedName>
    <definedName name="орев" hidden="1">{"'РП (2)'!$A$5:$S$150"}</definedName>
    <definedName name="орпнеамп" hidden="1">{"'РП (2)'!$A$5:$S$150"}</definedName>
    <definedName name="отпртв" hidden="1">{"'РП (2)'!$A$5:$S$150"}</definedName>
    <definedName name="отч.июнь" hidden="1">#REF!</definedName>
    <definedName name="Оферта">#REF!</definedName>
    <definedName name="ощ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оъ" hidden="1">{"'РП (2)'!$A$5:$S$150"}</definedName>
    <definedName name="па">#REF!</definedName>
    <definedName name="папав" hidden="1">{"'РП (2)'!$A$5:$S$150"}</definedName>
    <definedName name="пепвапа" hidden="1">{"'РП (2)'!$A$5:$S$150"}</definedName>
    <definedName name="Период">#REF!</definedName>
    <definedName name="план" hidden="1">{"'РП (2)'!$A$5:$S$150"}</definedName>
    <definedName name="план06" hidden="1">{"'РП (2)'!$A$5:$S$150"}</definedName>
    <definedName name="планир.год">#REF!</definedName>
    <definedName name="ПланФакт">#REF!</definedName>
    <definedName name="Площадь_гараж">#REF!</definedName>
    <definedName name="Площадь_общая">#REF!</definedName>
    <definedName name="ПостоянныеАктивы1">#REF!</definedName>
    <definedName name="ПостоянныеАктивы2">#REF!</definedName>
    <definedName name="поступления1">#REF!</definedName>
    <definedName name="Поступления2">#REF!</definedName>
    <definedName name="потери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потери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прибыль3" hidden="1">{#N/A,#N/A,TRUE,"Лист1";#N/A,#N/A,TRUE,"Лист2";#N/A,#N/A,TRUE,"Лист3"}</definedName>
    <definedName name="привет" hidden="1">{"Valuation_Common",#N/A,FALSE,"Valuation"}</definedName>
    <definedName name="прод.пл.встр.">#REF!</definedName>
    <definedName name="прод.пл.встр.мфтц">#REF!</definedName>
    <definedName name="прод.пл.кв.мфтц">#REF!</definedName>
    <definedName name="прод.ст.">#REF!</definedName>
    <definedName name="Продажи2">#REF!</definedName>
    <definedName name="продан.пл.встр.">#REF!</definedName>
    <definedName name="Проект">#REF!</definedName>
    <definedName name="ПрокатСрВзЦена">#REF!</definedName>
    <definedName name="пролорполш" hidden="1">{"'РП (2)'!$A$5:$S$150"}</definedName>
    <definedName name="Проценты">#REF!</definedName>
    <definedName name="ПрРасходыВсегоПлан">#REF!</definedName>
    <definedName name="ПрРасходыВсегоФакт">#REF!</definedName>
    <definedName name="пыпыппывапа" hidden="1">#REF!,#REF!,#REF!</definedName>
    <definedName name="р" hidden="1">#REF!</definedName>
    <definedName name="раб" hidden="1">{"'РП (2)'!$A$5:$S$150"}</definedName>
    <definedName name="рава" hidden="1">{"'РП (2)'!$A$5:$S$150"}</definedName>
    <definedName name="Разное" hidden="1">{"Valuation_Common",#N/A,FALSE,"Valuation"}</definedName>
    <definedName name="рамрт" hidden="1">{"'РП (2)'!$A$5:$S$150"}</definedName>
    <definedName name="РасходыВсегоПлан">#REF!</definedName>
    <definedName name="РасходыВсегоФакт">#REF!</definedName>
    <definedName name="расходыпр1">#REF!</definedName>
    <definedName name="расходыпр2">#REF!</definedName>
    <definedName name="расходытек1">#REF!</definedName>
    <definedName name="расходытек2">#REF!</definedName>
    <definedName name="расшифровка" hidden="1">#REF!</definedName>
    <definedName name="Резерв">#REF!</definedName>
    <definedName name="ремонт" hidden="1">#REF!</definedName>
    <definedName name="Рента">#REF!</definedName>
    <definedName name="рис1" hidden="1">{#N/A,#N/A,TRUE,"Лист1";#N/A,#N/A,TRUE,"Лист2";#N/A,#N/A,TRUE,"Лист3"}</definedName>
    <definedName name="рпа" hidden="1">{"'РП (2)'!$A$5:$S$150"}</definedName>
    <definedName name="рппав" hidden="1">{"'РП (2)'!$A$5:$S$150"}</definedName>
    <definedName name="рпроп" hidden="1">{"'РП (2)'!$A$5:$S$150"}</definedName>
    <definedName name="рр" hidden="1">{"'РП (2)'!$A$5:$S$150"}</definedName>
    <definedName name="рррррррррр" hidden="1">{"Valuation_Common",#N/A,FALSE,"Valuation"}</definedName>
    <definedName name="ртмрьтм" hidden="1">{"'РП (2)'!$A$5:$S$150"}</definedName>
    <definedName name="Рубли">#REF!</definedName>
    <definedName name="Самосвалы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своб.ст.">#REF!</definedName>
    <definedName name="свобод.встр.">#REF!</definedName>
    <definedName name="сводн.площ.">#REF!</definedName>
    <definedName name="Сен_2019_VolSum">#REF!</definedName>
    <definedName name="Сен_2019_ЦС_затраты">#REF!</definedName>
    <definedName name="сент03гр">#REF!</definedName>
    <definedName name="сент03руб.">#REF!</definedName>
    <definedName name="сент03у.е.">#REF!</definedName>
    <definedName name="сент04гр">#REF!</definedName>
    <definedName name="сент04у.е.">#REF!</definedName>
    <definedName name="СКР3">#REF!</definedName>
    <definedName name="СКР4">#REF!</definedName>
    <definedName name="СМР_Ноябрь_2018">#REF!</definedName>
    <definedName name="СОС">#REF!</definedName>
    <definedName name="СОС1">#REF!</definedName>
    <definedName name="СОС2">#REF!</definedName>
    <definedName name="СреднемесячнаяВыручка">#REF!</definedName>
    <definedName name="СреднемесячнаяВыручка2">#REF!</definedName>
    <definedName name="СреднемесячнаяВыручкаБыло">#REF!</definedName>
    <definedName name="стоим.ст.у.е.">#REF!</definedName>
    <definedName name="сумм.встр.безмфтц">#REF!</definedName>
    <definedName name="сумм.встр.мфтц">#REF!</definedName>
    <definedName name="сумм.втср.безмфтц">#REF!</definedName>
    <definedName name="сумм.зак.встр.у.е.">#REF!</definedName>
    <definedName name="сумм.закл.встр.у.е.">#REF!</definedName>
    <definedName name="сумм.закл.кв.у.е.">#REF!</definedName>
    <definedName name="сумм.закл.ст.у.е.">#REF!</definedName>
    <definedName name="сумм.кв.безмфтц">#REF!</definedName>
    <definedName name="сумм.кв.мфтц">#REF!</definedName>
    <definedName name="сумм.комм.встр.">#REF!</definedName>
    <definedName name="суммвстр.мфтц">#REF!</definedName>
    <definedName name="сяасчсмчсм" hidden="1">{"'РП (2)'!$A$5:$S$150"}</definedName>
    <definedName name="сячсяфсяф" hidden="1">{"'РП (2)'!$A$5:$S$150"}</definedName>
    <definedName name="Текдата">#REF!</definedName>
    <definedName name="ТекРасходыВсегоПлан">#REF!</definedName>
    <definedName name="ТекРасходыВсегоФакт">#REF!</definedName>
    <definedName name="ТМЗ1">#REF!</definedName>
    <definedName name="ТМЗ2">#REF!</definedName>
    <definedName name="толь" hidden="1">{"'РП (2)'!$A$5:$S$150"}</definedName>
    <definedName name="тп" hidden="1">{#N/A,#N/A,TRUE,"Лист1";#N/A,#N/A,TRUE,"Лист2";#N/A,#N/A,TRUE,"Лист3"}</definedName>
    <definedName name="трейдинг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ттт" hidden="1">{"Valuation_Common",#N/A,FALSE,"Valuation"}</definedName>
    <definedName name="ттттттттттттллллл" hidden="1">{"Valuation_Common",#N/A,FALSE,"Valuation"}</definedName>
    <definedName name="тэп1" hidden="1">#REF!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равне" hidden="1">{"'РП (2)'!$A$5:$S$150"}</definedName>
    <definedName name="УтеплительЦена">#REF!</definedName>
    <definedName name="уу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ф" hidden="1">{#N/A,#N/A,FALSE,"Aging Summary";#N/A,#N/A,FALSE,"Ratio Analysis";#N/A,#N/A,FALSE,"Test 120 Day Accts";#N/A,#N/A,FALSE,"Tickmarks"}</definedName>
    <definedName name="фав" hidden="1">#REF!</definedName>
    <definedName name="Факторы" hidden="1">{#N/A,#N/A,FALSE,"Расчет вспомогательных"}</definedName>
    <definedName name="фвфыв" hidden="1">{"'РП (2)'!$A$5:$S$150"}</definedName>
    <definedName name="Фев_2020_VolSum">#REF!</definedName>
    <definedName name="Фев_2020_ЦС_затраты">#REF!</definedName>
    <definedName name="фев03га">#REF!</definedName>
    <definedName name="фев03руб.">#REF!</definedName>
    <definedName name="фев03у.е.">#REF!</definedName>
    <definedName name="фев04гр">#REF!</definedName>
    <definedName name="фев04руб.">#REF!</definedName>
    <definedName name="фев04у.е.">#REF!</definedName>
    <definedName name="фига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фильтр" hidden="1">#REF!</definedName>
    <definedName name="ФИО_КЭ">#REF!</definedName>
    <definedName name="фц" hidden="1">{"'РП (2)'!$A$5:$S$150"}</definedName>
    <definedName name="фывфы" hidden="1">{"'РП (2)'!$A$5:$S$150"}</definedName>
    <definedName name="фывфыв" hidden="1">{"'РП (2)'!$A$5:$S$150"}</definedName>
    <definedName name="фывфыыв" hidden="1">#REF!</definedName>
    <definedName name="хдлортир" hidden="1">{"'РП (2)'!$A$5:$S$150"}</definedName>
    <definedName name="ц" hidden="1">{"'РП (2)'!$A$5:$S$150"}</definedName>
    <definedName name="ЦенаОферты">#REF!</definedName>
    <definedName name="цукенгшлщдщз" hidden="1">{"'РП (2)'!$A$5:$S$150"}</definedName>
    <definedName name="ццу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ццц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ч" hidden="1">#REF!</definedName>
    <definedName name="ЧистаяПрибыль1">#REF!</definedName>
    <definedName name="ЧистаяПрибыль2">#REF!</definedName>
    <definedName name="ш" hidden="1">{"'РП (2)'!$A$5:$S$150"}</definedName>
    <definedName name="ы" hidden="1">#REF!</definedName>
    <definedName name="ывп" hidden="1">{#N/A,#N/A,FALSE,"Расчет вспомогательных"}</definedName>
    <definedName name="ыуаы" hidden="1">{#N/A,#N/A,TRUE,"Лист1";#N/A,#N/A,TRUE,"Лист2";#N/A,#N/A,TRUE,"Лист3"}</definedName>
    <definedName name="ь" hidden="1">#REF!</definedName>
    <definedName name="ьиотпг" hidden="1">{"'РП (2)'!$A$5:$S$150"}</definedName>
    <definedName name="ьлрв" hidden="1">{"'РП (2)'!$A$5:$S$150"}</definedName>
    <definedName name="ьпрапиыв" hidden="1">{"'РП (2)'!$A$5:$S$150"}</definedName>
    <definedName name="э" hidden="1">#REF!</definedName>
    <definedName name="ю" hidden="1">#REF!</definedName>
    <definedName name="юбьти" hidden="1">{"'РП (2)'!$A$5:$S$150"}</definedName>
    <definedName name="юбьтимс" hidden="1">{"'РП (2)'!$A$5:$S$150"}</definedName>
    <definedName name="юбьтор" hidden="1">{"'РП (2)'!$A$5:$S$150"}</definedName>
    <definedName name="юю" hidden="1">{"Valuation_Common",#N/A,FALSE,"Valuation"}</definedName>
    <definedName name="ююю" hidden="1">{"'РП (2)'!$A$5:$S$150"}</definedName>
    <definedName name="Янв_2020_VolSum">#REF!</definedName>
    <definedName name="Янв_2020_ЦС_затраты">#REF!</definedName>
    <definedName name="янв03гр">#REF!</definedName>
    <definedName name="янв03руб">#REF!</definedName>
    <definedName name="янв03у.е.">#REF!</definedName>
    <definedName name="янв04гр">#REF!</definedName>
    <definedName name="янв04у.е.">#REF!</definedName>
    <definedName name="январь" hidden="1">#REF!</definedName>
    <definedName name="яфыв" hidden="1">{"'РП (2)'!$A$5:$S$150"}</definedName>
    <definedName name="яфывсф" hidden="1">{"'РП (2)'!$A$5:$S$150"}</definedName>
    <definedName name="ячсячс" hidden="1">{"'РП (2)'!$A$5:$S$150"}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9" l="1"/>
  <c r="B20" i="9" s="1"/>
  <c r="D18" i="9"/>
  <c r="E18" i="9" s="1"/>
  <c r="B18" i="9"/>
  <c r="E17" i="9"/>
  <c r="D17" i="9"/>
  <c r="B16" i="9"/>
  <c r="D16" i="9" s="1"/>
  <c r="E16" i="9" s="1"/>
  <c r="D15" i="9"/>
  <c r="E15" i="9" s="1"/>
  <c r="B15" i="9"/>
  <c r="E14" i="9"/>
  <c r="D14" i="9"/>
  <c r="E13" i="9"/>
  <c r="D13" i="9"/>
  <c r="E12" i="9"/>
  <c r="D12" i="9"/>
  <c r="E11" i="9"/>
  <c r="D11" i="9"/>
  <c r="E10" i="9"/>
  <c r="D10" i="9"/>
  <c r="E9" i="9"/>
  <c r="D9" i="9"/>
  <c r="D9" i="6"/>
  <c r="B21" i="9" l="1"/>
  <c r="D20" i="9"/>
  <c r="E20" i="9" s="1"/>
  <c r="D19" i="9"/>
  <c r="E19" i="9" s="1"/>
  <c r="C20" i="3"/>
  <c r="D10" i="6"/>
  <c r="B22" i="9" l="1"/>
  <c r="D21" i="9"/>
  <c r="E21" i="9" s="1"/>
  <c r="D12" i="6"/>
  <c r="C13" i="3" s="1"/>
  <c r="E13" i="3" s="1"/>
  <c r="C8" i="3"/>
  <c r="C12" i="3" s="1"/>
  <c r="D4" i="6"/>
  <c r="C21" i="3"/>
  <c r="D13" i="3"/>
  <c r="B23" i="9" l="1"/>
  <c r="D22" i="9"/>
  <c r="E22" i="9" s="1"/>
  <c r="C18" i="3"/>
  <c r="C19" i="3"/>
  <c r="C14" i="3"/>
  <c r="C16" i="3"/>
  <c r="C17" i="3" s="1"/>
  <c r="D10" i="3"/>
  <c r="D15" i="3"/>
  <c r="D21" i="3"/>
  <c r="D20" i="3"/>
  <c r="E10" i="3"/>
  <c r="E20" i="3"/>
  <c r="B24" i="9" l="1"/>
  <c r="D23" i="9"/>
  <c r="E23" i="9" s="1"/>
  <c r="D16" i="3"/>
  <c r="A17" i="3"/>
  <c r="E17" i="3"/>
  <c r="D17" i="3"/>
  <c r="E21" i="3"/>
  <c r="E16" i="3"/>
  <c r="E15" i="3"/>
  <c r="E14" i="3"/>
  <c r="D14" i="3"/>
  <c r="B25" i="9" l="1"/>
  <c r="D24" i="9"/>
  <c r="E24" i="9" s="1"/>
  <c r="A16" i="3"/>
  <c r="A13" i="3"/>
  <c r="C11" i="3"/>
  <c r="C9" i="3" s="1"/>
  <c r="A15" i="3"/>
  <c r="A18" i="3"/>
  <c r="E19" i="3"/>
  <c r="A14" i="3"/>
  <c r="A10" i="3"/>
  <c r="A8" i="3"/>
  <c r="D8" i="3"/>
  <c r="A21" i="3"/>
  <c r="E8" i="3"/>
  <c r="A20" i="3"/>
  <c r="B26" i="9" l="1"/>
  <c r="D25" i="9"/>
  <c r="E25" i="9" s="1"/>
  <c r="E18" i="3"/>
  <c r="A12" i="3"/>
  <c r="D12" i="3"/>
  <c r="D18" i="3"/>
  <c r="A11" i="3"/>
  <c r="E12" i="3"/>
  <c r="D19" i="3"/>
  <c r="A19" i="3"/>
  <c r="B27" i="9" l="1"/>
  <c r="D26" i="9"/>
  <c r="E26" i="9" s="1"/>
  <c r="C22" i="3"/>
  <c r="A9" i="3"/>
  <c r="B28" i="9" l="1"/>
  <c r="D27" i="9"/>
  <c r="E27" i="9" s="1"/>
  <c r="A22" i="3"/>
  <c r="C24" i="3"/>
  <c r="C23" i="3"/>
  <c r="D11" i="3"/>
  <c r="D9" i="3" s="1"/>
  <c r="E11" i="3"/>
  <c r="E9" i="3" s="1"/>
  <c r="B29" i="9" l="1"/>
  <c r="D28" i="9"/>
  <c r="E28" i="9" s="1"/>
  <c r="E22" i="3"/>
  <c r="E23" i="3" s="1"/>
  <c r="D22" i="3"/>
  <c r="D24" i="3" s="1"/>
  <c r="B30" i="9" l="1"/>
  <c r="D30" i="9" s="1"/>
  <c r="E30" i="9" s="1"/>
  <c r="D29" i="9"/>
  <c r="E29" i="9" s="1"/>
  <c r="E24" i="3"/>
  <c r="D23" i="3"/>
</calcChain>
</file>

<file path=xl/sharedStrings.xml><?xml version="1.0" encoding="utf-8"?>
<sst xmlns="http://schemas.openxmlformats.org/spreadsheetml/2006/main" count="111" uniqueCount="74">
  <si>
    <t>м2</t>
  </si>
  <si>
    <t>Ед. измерения</t>
  </si>
  <si>
    <t>Значение</t>
  </si>
  <si>
    <t>Примечание</t>
  </si>
  <si>
    <t>Наименование</t>
  </si>
  <si>
    <t>Полезная площадь всего</t>
  </si>
  <si>
    <t>руб</t>
  </si>
  <si>
    <t>Земля</t>
  </si>
  <si>
    <t>Маркетинг+Риелторские, а именно:</t>
  </si>
  <si>
    <t>Риелторские</t>
  </si>
  <si>
    <t>Подготовительные к СМР</t>
  </si>
  <si>
    <t>Проценты банку + другие платежи банку</t>
  </si>
  <si>
    <t>Налоги</t>
  </si>
  <si>
    <t>Непредвиденные</t>
  </si>
  <si>
    <t>Прибыль</t>
  </si>
  <si>
    <t>Рентабельность продаж (прибыль/доход)</t>
  </si>
  <si>
    <t>Рентабельность вложений (прибыль/себестоимость)</t>
  </si>
  <si>
    <t>Доля инвестора в м2</t>
  </si>
  <si>
    <t>Наша доля в м2 полезной площади</t>
  </si>
  <si>
    <t>на лот</t>
  </si>
  <si>
    <t>Расчётное кол-во наших лотов</t>
  </si>
  <si>
    <t>лот</t>
  </si>
  <si>
    <t>Ориентиравался на средний размер лота = 50 м2</t>
  </si>
  <si>
    <t>Всего</t>
  </si>
  <si>
    <t>% от дохода</t>
  </si>
  <si>
    <t>на м2 полезной площади.</t>
  </si>
  <si>
    <t>на м2 полезной площади
без учёта инвесторских площадей</t>
  </si>
  <si>
    <t>ТЭП</t>
  </si>
  <si>
    <t>Цена продажная за м2</t>
  </si>
  <si>
    <t>%
от суммы продаж</t>
  </si>
  <si>
    <t>Маркетинг</t>
  </si>
  <si>
    <t>Исходные данные</t>
  </si>
  <si>
    <t>Проектирование</t>
  </si>
  <si>
    <t>на м2 общей площади</t>
  </si>
  <si>
    <t>Общая площадь всего</t>
  </si>
  <si>
    <t>СМР за м2 общей площади</t>
  </si>
  <si>
    <t>Информацию согласовал с Заказчиком при последней встрече</t>
  </si>
  <si>
    <t xml:space="preserve">АХР и прочие
</t>
  </si>
  <si>
    <t>руб в месяц</t>
  </si>
  <si>
    <t>Продолжительность проекта</t>
  </si>
  <si>
    <t>мес</t>
  </si>
  <si>
    <t>Согласовано на последнем совещании</t>
  </si>
  <si>
    <t>Коэффициент полезной площади</t>
  </si>
  <si>
    <t>Этажность</t>
  </si>
  <si>
    <t>кол-во</t>
  </si>
  <si>
    <t>Средний размер квартиры</t>
  </si>
  <si>
    <t>Концепция</t>
  </si>
  <si>
    <t>недорогое жильё</t>
  </si>
  <si>
    <t>% от бюджета проекта</t>
  </si>
  <si>
    <t>Сети, дороги и благоустройство</t>
  </si>
  <si>
    <t>СМР</t>
  </si>
  <si>
    <t>% от суммы СМР</t>
  </si>
  <si>
    <t>Продолжительность активной части СМР</t>
  </si>
  <si>
    <t>Параметр "Доля себестоимости от суммы дохода с продаж"</t>
  </si>
  <si>
    <t>Разрешительные</t>
  </si>
  <si>
    <t>Ставка дисконтирования</t>
  </si>
  <si>
    <t>%</t>
  </si>
  <si>
    <t>Доля инвестора в % от "Полезная площадь всего"</t>
  </si>
  <si>
    <t>ПиР</t>
  </si>
  <si>
    <t>ПиР, а именно:</t>
  </si>
  <si>
    <t>Доход</t>
  </si>
  <si>
    <t>Расход, а именно:</t>
  </si>
  <si>
    <t>АХР и прочие</t>
  </si>
  <si>
    <t xml:space="preserve">% ставки </t>
  </si>
  <si>
    <t xml:space="preserve">значения % ставок </t>
  </si>
  <si>
    <t xml:space="preserve">I(i) базовая </t>
  </si>
  <si>
    <t>КС ЦБ + 2 п.п.</t>
  </si>
  <si>
    <t xml:space="preserve">I(v) специальная </t>
  </si>
  <si>
    <t xml:space="preserve">минимальная </t>
  </si>
  <si>
    <t xml:space="preserve">F
счета эскроу </t>
  </si>
  <si>
    <t xml:space="preserve">К
ссуда </t>
  </si>
  <si>
    <t xml:space="preserve">I
% ставка по КД </t>
  </si>
  <si>
    <r>
      <t xml:space="preserve">Расчёт проекта
</t>
    </r>
    <r>
      <rPr>
        <b/>
        <sz val="8"/>
        <color theme="1"/>
        <rFont val="Calibri"/>
        <family val="2"/>
        <charset val="204"/>
        <scheme val="minor"/>
      </rPr>
      <t>(Вариант 2)</t>
    </r>
  </si>
  <si>
    <t>Первоначальные 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</si>
</sst>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_-* #,##0.00\ _₽_-;\-* #,##0.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rgb="FF00B0F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14" fillId="0" borderId="0" applyFont="0" applyFill="0" applyBorder="0" applyAlignment="0" applyProtection="0"/>
  </cellStyleXfs>
  <cellXfs count="9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3" fontId="0" fillId="0" borderId="5" xfId="0" applyNumberFormat="1" applyBorder="1"/>
    <xf numFmtId="3" fontId="0" fillId="0" borderId="8" xfId="0" applyNumberFormat="1" applyBorder="1"/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3" fontId="0" fillId="0" borderId="0" xfId="0" applyNumberFormat="1"/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3" fontId="1" fillId="0" borderId="6" xfId="0" applyNumberFormat="1" applyFont="1" applyBorder="1"/>
    <xf numFmtId="0" fontId="1" fillId="0" borderId="4" xfId="0" applyFont="1" applyBorder="1"/>
    <xf numFmtId="3" fontId="1" fillId="0" borderId="5" xfId="0" applyNumberFormat="1" applyFont="1" applyBorder="1"/>
    <xf numFmtId="0" fontId="2" fillId="0" borderId="4" xfId="0" applyFont="1" applyBorder="1"/>
    <xf numFmtId="0" fontId="1" fillId="0" borderId="4" xfId="0" applyFont="1" applyBorder="1" applyAlignment="1">
      <alignment wrapText="1"/>
    </xf>
    <xf numFmtId="9" fontId="0" fillId="0" borderId="5" xfId="0" applyNumberFormat="1" applyBorder="1"/>
    <xf numFmtId="9" fontId="0" fillId="0" borderId="6" xfId="0" applyNumberFormat="1" applyBorder="1"/>
    <xf numFmtId="0" fontId="1" fillId="0" borderId="7" xfId="0" applyFont="1" applyBorder="1"/>
    <xf numFmtId="9" fontId="0" fillId="0" borderId="8" xfId="0" applyNumberFormat="1" applyBorder="1"/>
    <xf numFmtId="9" fontId="0" fillId="0" borderId="9" xfId="0" applyNumberFormat="1" applyBorder="1"/>
    <xf numFmtId="9" fontId="0" fillId="0" borderId="12" xfId="0" applyNumberFormat="1" applyBorder="1"/>
    <xf numFmtId="9" fontId="0" fillId="0" borderId="13" xfId="0" applyNumberFormat="1" applyBorder="1"/>
    <xf numFmtId="9" fontId="1" fillId="0" borderId="12" xfId="0" applyNumberFormat="1" applyFont="1" applyBorder="1"/>
    <xf numFmtId="164" fontId="1" fillId="0" borderId="12" xfId="0" applyNumberFormat="1" applyFont="1" applyBorder="1"/>
    <xf numFmtId="3" fontId="1" fillId="0" borderId="5" xfId="0" applyNumberFormat="1" applyFont="1" applyFill="1" applyBorder="1"/>
    <xf numFmtId="0" fontId="0" fillId="2" borderId="2" xfId="0" applyFill="1" applyBorder="1" applyAlignment="1">
      <alignment horizontal="center" wrapText="1"/>
    </xf>
    <xf numFmtId="3" fontId="5" fillId="0" borderId="5" xfId="0" applyNumberFormat="1" applyFont="1" applyBorder="1"/>
    <xf numFmtId="3" fontId="7" fillId="0" borderId="5" xfId="0" applyNumberFormat="1" applyFont="1" applyBorder="1"/>
    <xf numFmtId="0" fontId="0" fillId="0" borderId="5" xfId="0" applyBorder="1" applyAlignment="1">
      <alignment horizontal="center" wrapText="1"/>
    </xf>
    <xf numFmtId="9" fontId="5" fillId="0" borderId="5" xfId="0" applyNumberFormat="1" applyFont="1" applyBorder="1"/>
    <xf numFmtId="164" fontId="5" fillId="0" borderId="5" xfId="0" applyNumberFormat="1" applyFont="1" applyBorder="1"/>
    <xf numFmtId="0" fontId="0" fillId="0" borderId="5" xfId="0" applyBorder="1" applyAlignment="1">
      <alignment horizontal="center"/>
    </xf>
    <xf numFmtId="0" fontId="0" fillId="0" borderId="9" xfId="0" applyBorder="1"/>
    <xf numFmtId="10" fontId="0" fillId="0" borderId="0" xfId="0" applyNumberFormat="1"/>
    <xf numFmtId="3" fontId="5" fillId="0" borderId="8" xfId="0" applyNumberFormat="1" applyFont="1" applyBorder="1"/>
    <xf numFmtId="0" fontId="4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" fontId="5" fillId="0" borderId="5" xfId="0" applyNumberFormat="1" applyFont="1" applyBorder="1"/>
    <xf numFmtId="3" fontId="8" fillId="0" borderId="5" xfId="0" applyNumberFormat="1" applyFont="1" applyBorder="1"/>
    <xf numFmtId="0" fontId="0" fillId="0" borderId="14" xfId="0" applyBorder="1" applyAlignment="1">
      <alignment wrapText="1"/>
    </xf>
    <xf numFmtId="0" fontId="0" fillId="0" borderId="15" xfId="0" applyBorder="1"/>
    <xf numFmtId="0" fontId="0" fillId="0" borderId="17" xfId="0" applyFill="1" applyBorder="1" applyAlignment="1">
      <alignment wrapText="1"/>
    </xf>
    <xf numFmtId="0" fontId="0" fillId="0" borderId="18" xfId="0" applyBorder="1" applyAlignment="1"/>
    <xf numFmtId="0" fontId="1" fillId="0" borderId="14" xfId="0" applyFont="1" applyBorder="1"/>
    <xf numFmtId="0" fontId="0" fillId="0" borderId="15" xfId="0" applyBorder="1" applyAlignment="1">
      <alignment horizontal="center" wrapText="1"/>
    </xf>
    <xf numFmtId="9" fontId="5" fillId="0" borderId="15" xfId="0" applyNumberFormat="1" applyFont="1" applyBorder="1"/>
    <xf numFmtId="0" fontId="0" fillId="0" borderId="16" xfId="0" applyBorder="1"/>
    <xf numFmtId="0" fontId="1" fillId="0" borderId="20" xfId="0" applyFont="1" applyFill="1" applyBorder="1"/>
    <xf numFmtId="0" fontId="0" fillId="0" borderId="21" xfId="0" applyBorder="1"/>
    <xf numFmtId="9" fontId="5" fillId="0" borderId="8" xfId="0" applyNumberFormat="1" applyFont="1" applyBorder="1"/>
    <xf numFmtId="0" fontId="0" fillId="0" borderId="22" xfId="0" applyBorder="1"/>
    <xf numFmtId="0" fontId="10" fillId="0" borderId="0" xfId="0" applyFont="1"/>
    <xf numFmtId="9" fontId="0" fillId="0" borderId="0" xfId="0" applyNumberFormat="1"/>
    <xf numFmtId="0" fontId="0" fillId="0" borderId="19" xfId="0" applyBorder="1" applyAlignment="1">
      <alignment horizontal="center"/>
    </xf>
    <xf numFmtId="0" fontId="13" fillId="0" borderId="0" xfId="0" applyFont="1" applyFill="1" applyBorder="1"/>
    <xf numFmtId="0" fontId="0" fillId="0" borderId="0" xfId="0" applyFill="1" applyBorder="1"/>
    <xf numFmtId="0" fontId="1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right"/>
    </xf>
    <xf numFmtId="9" fontId="12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9" fillId="0" borderId="0" xfId="0" applyFont="1" applyFill="1" applyBorder="1"/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4" fillId="0" borderId="23" xfId="0" applyFont="1" applyBorder="1" applyAlignment="1">
      <alignment horizontal="right" wrapText="1"/>
    </xf>
    <xf numFmtId="0" fontId="0" fillId="0" borderId="23" xfId="0" applyBorder="1"/>
    <xf numFmtId="0" fontId="4" fillId="0" borderId="23" xfId="0" applyFont="1" applyBorder="1" applyAlignment="1">
      <alignment horizontal="right"/>
    </xf>
    <xf numFmtId="0" fontId="4" fillId="0" borderId="23" xfId="0" applyFont="1" applyBorder="1" applyAlignment="1">
      <alignment horizontal="center" vertical="center" wrapText="1"/>
    </xf>
    <xf numFmtId="165" fontId="0" fillId="0" borderId="23" xfId="1" applyFont="1" applyBorder="1"/>
    <xf numFmtId="165" fontId="0" fillId="0" borderId="23" xfId="1" applyFont="1" applyFill="1" applyBorder="1"/>
    <xf numFmtId="0" fontId="0" fillId="2" borderId="3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9" xfId="0" applyBorder="1" applyAlignment="1">
      <alignment horizontal="left" wrapText="1"/>
    </xf>
    <xf numFmtId="0" fontId="0" fillId="0" borderId="1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0" xfId="0" applyFont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Финансовый 2" xfId="1" xr:uid="{EA9E11F6-844F-4CCC-8767-A7EA17ED7E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78" Type="http://schemas.openxmlformats.org/officeDocument/2006/relationships/theme" Target="theme/theme1.xml"/><Relationship Id="rId81" Type="http://schemas.openxmlformats.org/officeDocument/2006/relationships/calcChain" Target="calcChain.xml"/><Relationship Id="rId4" Type="http://schemas.openxmlformats.org/officeDocument/2006/relationships/worksheet" Target="worksheets/sheet4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1"/>
  <sheetViews>
    <sheetView showGridLines="0" zoomScale="90" zoomScaleNormal="90" workbookViewId="0">
      <selection activeCell="E9" sqref="E9"/>
    </sheetView>
  </sheetViews>
  <sheetFormatPr defaultRowHeight="14.4" x14ac:dyDescent="0.3"/>
  <cols>
    <col min="2" max="2" width="60.33203125" customWidth="1"/>
    <col min="3" max="3" width="11.109375" customWidth="1"/>
    <col min="4" max="4" width="12.109375" customWidth="1"/>
    <col min="5" max="5" width="149.5546875" customWidth="1"/>
    <col min="6" max="6" width="29.6640625" customWidth="1"/>
    <col min="9" max="9" width="13.6640625" customWidth="1"/>
  </cols>
  <sheetData>
    <row r="1" spans="2:6" ht="28.5" customHeight="1" x14ac:dyDescent="0.4">
      <c r="B1" s="80" t="s">
        <v>31</v>
      </c>
      <c r="C1" s="80"/>
      <c r="D1" s="80"/>
      <c r="E1" s="80"/>
    </row>
    <row r="2" spans="2:6" ht="15" thickBot="1" x14ac:dyDescent="0.35"/>
    <row r="3" spans="2:6" ht="28.8" x14ac:dyDescent="0.3">
      <c r="B3" s="39" t="s">
        <v>4</v>
      </c>
      <c r="C3" s="38" t="s">
        <v>1</v>
      </c>
      <c r="D3" s="40" t="s">
        <v>2</v>
      </c>
      <c r="E3" s="41" t="s">
        <v>3</v>
      </c>
    </row>
    <row r="4" spans="2:6" x14ac:dyDescent="0.3">
      <c r="B4" s="8" t="s">
        <v>39</v>
      </c>
      <c r="C4" s="34" t="s">
        <v>40</v>
      </c>
      <c r="D4" s="29">
        <v>71</v>
      </c>
      <c r="E4" s="11" t="s">
        <v>36</v>
      </c>
    </row>
    <row r="5" spans="2:6" x14ac:dyDescent="0.3">
      <c r="B5" s="8" t="s">
        <v>52</v>
      </c>
      <c r="C5" s="34" t="s">
        <v>40</v>
      </c>
      <c r="D5" s="29">
        <v>60</v>
      </c>
      <c r="E5" s="11" t="s">
        <v>36</v>
      </c>
    </row>
    <row r="6" spans="2:6" x14ac:dyDescent="0.3">
      <c r="B6" s="8" t="s">
        <v>53</v>
      </c>
      <c r="C6" s="34"/>
      <c r="D6" s="42">
        <v>0.75</v>
      </c>
      <c r="E6" s="11"/>
    </row>
    <row r="7" spans="2:6" x14ac:dyDescent="0.3">
      <c r="B7" s="8" t="s">
        <v>28</v>
      </c>
      <c r="C7" s="34" t="s">
        <v>6</v>
      </c>
      <c r="D7" s="29">
        <v>140000</v>
      </c>
      <c r="E7" s="11" t="s">
        <v>36</v>
      </c>
      <c r="F7" s="10"/>
    </row>
    <row r="8" spans="2:6" x14ac:dyDescent="0.3">
      <c r="B8" s="8" t="s">
        <v>35</v>
      </c>
      <c r="C8" s="34" t="s">
        <v>6</v>
      </c>
      <c r="D8" s="30">
        <v>49500</v>
      </c>
      <c r="E8" s="11" t="s">
        <v>36</v>
      </c>
      <c r="F8" s="10"/>
    </row>
    <row r="9" spans="2:6" ht="44.4" customHeight="1" x14ac:dyDescent="0.3">
      <c r="B9" s="8" t="s">
        <v>49</v>
      </c>
      <c r="C9" s="31" t="s">
        <v>51</v>
      </c>
      <c r="D9" s="32">
        <v>0.1</v>
      </c>
      <c r="E9" s="11" t="s">
        <v>36</v>
      </c>
      <c r="F9" s="36"/>
    </row>
    <row r="10" spans="2:6" ht="43.2" x14ac:dyDescent="0.3">
      <c r="B10" s="8" t="s">
        <v>9</v>
      </c>
      <c r="C10" s="31" t="s">
        <v>29</v>
      </c>
      <c r="D10" s="33">
        <v>0.03</v>
      </c>
      <c r="E10" s="11" t="s">
        <v>36</v>
      </c>
      <c r="F10" s="82"/>
    </row>
    <row r="11" spans="2:6" x14ac:dyDescent="0.3">
      <c r="B11" s="8" t="s">
        <v>30</v>
      </c>
      <c r="C11" s="34" t="s">
        <v>19</v>
      </c>
      <c r="D11" s="29">
        <v>150000</v>
      </c>
      <c r="E11" s="11" t="s">
        <v>36</v>
      </c>
      <c r="F11" s="82"/>
    </row>
    <row r="12" spans="2:6" x14ac:dyDescent="0.3">
      <c r="B12" s="8" t="s">
        <v>59</v>
      </c>
      <c r="C12" s="31"/>
      <c r="D12" s="33"/>
      <c r="E12" s="11"/>
      <c r="F12" s="58"/>
    </row>
    <row r="13" spans="2:6" ht="30" customHeight="1" x14ac:dyDescent="0.3">
      <c r="B13" s="8" t="s">
        <v>32</v>
      </c>
      <c r="C13" s="31" t="s">
        <v>33</v>
      </c>
      <c r="D13" s="29">
        <v>800</v>
      </c>
      <c r="E13" s="11" t="s">
        <v>36</v>
      </c>
      <c r="F13" s="81"/>
    </row>
    <row r="14" spans="2:6" x14ac:dyDescent="0.3">
      <c r="B14" s="8" t="s">
        <v>54</v>
      </c>
      <c r="C14" s="34" t="s">
        <v>6</v>
      </c>
      <c r="D14" s="29">
        <v>100000000</v>
      </c>
      <c r="E14" s="11"/>
      <c r="F14" s="81"/>
    </row>
    <row r="15" spans="2:6" ht="43.2" x14ac:dyDescent="0.3">
      <c r="B15" s="14" t="s">
        <v>11</v>
      </c>
      <c r="C15" s="31" t="s">
        <v>29</v>
      </c>
      <c r="D15" s="32">
        <v>0.05</v>
      </c>
      <c r="E15" s="4"/>
    </row>
    <row r="16" spans="2:6" ht="43.2" x14ac:dyDescent="0.3">
      <c r="B16" s="14" t="s">
        <v>12</v>
      </c>
      <c r="C16" s="31" t="s">
        <v>29</v>
      </c>
      <c r="D16" s="32">
        <v>0.05</v>
      </c>
      <c r="E16" s="4"/>
    </row>
    <row r="17" spans="2:6" ht="43.2" x14ac:dyDescent="0.3">
      <c r="B17" s="48" t="s">
        <v>13</v>
      </c>
      <c r="C17" s="49" t="s">
        <v>48</v>
      </c>
      <c r="D17" s="50">
        <v>0.03</v>
      </c>
      <c r="E17" s="51"/>
    </row>
    <row r="18" spans="2:6" ht="15" thickBot="1" x14ac:dyDescent="0.35">
      <c r="B18" s="20" t="s">
        <v>37</v>
      </c>
      <c r="C18" s="5" t="s">
        <v>38</v>
      </c>
      <c r="D18" s="37">
        <v>1000000</v>
      </c>
      <c r="E18" s="35" t="s">
        <v>36</v>
      </c>
      <c r="F18" s="36"/>
    </row>
    <row r="19" spans="2:6" ht="15" thickBot="1" x14ac:dyDescent="0.35"/>
    <row r="20" spans="2:6" ht="28.8" x14ac:dyDescent="0.3">
      <c r="B20" s="39" t="s">
        <v>4</v>
      </c>
      <c r="C20" s="38" t="s">
        <v>1</v>
      </c>
      <c r="D20" s="40" t="s">
        <v>2</v>
      </c>
      <c r="E20" s="41" t="s">
        <v>3</v>
      </c>
    </row>
    <row r="21" spans="2:6" ht="15" thickBot="1" x14ac:dyDescent="0.35">
      <c r="B21" s="52" t="s">
        <v>55</v>
      </c>
      <c r="C21" s="53" t="s">
        <v>56</v>
      </c>
      <c r="D21" s="54">
        <v>0.2</v>
      </c>
      <c r="E21" s="55"/>
    </row>
  </sheetData>
  <mergeCells count="3">
    <mergeCell ref="B1:E1"/>
    <mergeCell ref="F13:F14"/>
    <mergeCell ref="F10:F1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4"/>
  <sheetViews>
    <sheetView showGridLines="0" topLeftCell="C1" zoomScale="130" zoomScaleNormal="130" workbookViewId="0">
      <selection activeCell="E9" sqref="E9"/>
    </sheetView>
  </sheetViews>
  <sheetFormatPr defaultRowHeight="14.4" x14ac:dyDescent="0.3"/>
  <cols>
    <col min="2" max="2" width="38.6640625" customWidth="1"/>
    <col min="4" max="4" width="9.21875" bestFit="1" customWidth="1"/>
    <col min="5" max="5" width="46.33203125" customWidth="1"/>
  </cols>
  <sheetData>
    <row r="1" spans="2:5" ht="25.2" customHeight="1" x14ac:dyDescent="0.4">
      <c r="B1" s="80" t="s">
        <v>27</v>
      </c>
      <c r="C1" s="80"/>
      <c r="D1" s="80"/>
      <c r="E1" s="80"/>
    </row>
    <row r="2" spans="2:5" ht="15" thickBot="1" x14ac:dyDescent="0.35"/>
    <row r="3" spans="2:5" ht="43.2" x14ac:dyDescent="0.3">
      <c r="B3" s="1" t="s">
        <v>4</v>
      </c>
      <c r="C3" s="28" t="s">
        <v>1</v>
      </c>
      <c r="D3" s="2" t="s">
        <v>2</v>
      </c>
      <c r="E3" s="79" t="s">
        <v>3</v>
      </c>
    </row>
    <row r="4" spans="2:5" x14ac:dyDescent="0.3">
      <c r="B4" s="8" t="s">
        <v>34</v>
      </c>
      <c r="C4" s="3" t="s">
        <v>0</v>
      </c>
      <c r="D4" s="43">
        <f>D5/0.75</f>
        <v>133333.33333333334</v>
      </c>
      <c r="E4" s="11"/>
    </row>
    <row r="5" spans="2:5" x14ac:dyDescent="0.3">
      <c r="B5" s="8" t="s">
        <v>5</v>
      </c>
      <c r="C5" s="3" t="s">
        <v>0</v>
      </c>
      <c r="D5" s="29">
        <v>100000</v>
      </c>
      <c r="E5" s="11" t="s">
        <v>73</v>
      </c>
    </row>
    <row r="6" spans="2:5" x14ac:dyDescent="0.3">
      <c r="B6" s="8" t="s">
        <v>43</v>
      </c>
      <c r="C6" s="3" t="s">
        <v>44</v>
      </c>
      <c r="D6" s="29">
        <v>4</v>
      </c>
      <c r="E6" s="11" t="s">
        <v>73</v>
      </c>
    </row>
    <row r="7" spans="2:5" x14ac:dyDescent="0.3">
      <c r="B7" s="8" t="s">
        <v>42</v>
      </c>
      <c r="C7" s="3"/>
      <c r="D7" s="42">
        <v>0.75</v>
      </c>
      <c r="E7" s="11"/>
    </row>
    <row r="8" spans="2:5" ht="28.8" x14ac:dyDescent="0.3">
      <c r="B8" s="8" t="s">
        <v>57</v>
      </c>
      <c r="C8" s="3" t="s">
        <v>56</v>
      </c>
      <c r="D8" s="32">
        <v>0.08</v>
      </c>
      <c r="E8" s="11" t="s">
        <v>73</v>
      </c>
    </row>
    <row r="9" spans="2:5" x14ac:dyDescent="0.3">
      <c r="B9" s="8" t="s">
        <v>17</v>
      </c>
      <c r="C9" s="3" t="s">
        <v>0</v>
      </c>
      <c r="D9" s="6">
        <f>D5*D8</f>
        <v>8000</v>
      </c>
      <c r="E9" s="11"/>
    </row>
    <row r="10" spans="2:5" x14ac:dyDescent="0.3">
      <c r="B10" s="8" t="s">
        <v>18</v>
      </c>
      <c r="C10" s="3" t="s">
        <v>0</v>
      </c>
      <c r="D10" s="6">
        <f>D5-D9</f>
        <v>92000</v>
      </c>
      <c r="E10" s="11"/>
    </row>
    <row r="11" spans="2:5" x14ac:dyDescent="0.3">
      <c r="B11" s="44" t="s">
        <v>45</v>
      </c>
      <c r="C11" s="45" t="s">
        <v>0</v>
      </c>
      <c r="D11" s="29">
        <v>50</v>
      </c>
      <c r="E11" s="11" t="s">
        <v>41</v>
      </c>
    </row>
    <row r="12" spans="2:5" ht="15" thickBot="1" x14ac:dyDescent="0.35">
      <c r="B12" s="9" t="s">
        <v>20</v>
      </c>
      <c r="C12" s="5" t="s">
        <v>21</v>
      </c>
      <c r="D12" s="7">
        <f>D10/D11</f>
        <v>1840</v>
      </c>
      <c r="E12" s="12" t="s">
        <v>22</v>
      </c>
    </row>
    <row r="13" spans="2:5" ht="15" thickBot="1" x14ac:dyDescent="0.35"/>
    <row r="14" spans="2:5" ht="42" customHeight="1" thickBot="1" x14ac:dyDescent="0.35">
      <c r="B14" s="46" t="s">
        <v>46</v>
      </c>
      <c r="C14" s="83" t="s">
        <v>47</v>
      </c>
      <c r="D14" s="84"/>
      <c r="E14" s="47" t="s">
        <v>41</v>
      </c>
    </row>
  </sheetData>
  <mergeCells count="2">
    <mergeCell ref="B1:E1"/>
    <mergeCell ref="C14:D14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zoomScaleNormal="100" workbookViewId="0">
      <selection activeCell="B10" sqref="B10"/>
    </sheetView>
  </sheetViews>
  <sheetFormatPr defaultRowHeight="14.4" x14ac:dyDescent="0.3"/>
  <cols>
    <col min="2" max="2" width="48.88671875" customWidth="1"/>
    <col min="4" max="4" width="13.5546875" customWidth="1"/>
  </cols>
  <sheetData>
    <row r="1" spans="1:6" x14ac:dyDescent="0.3">
      <c r="B1" s="56"/>
    </row>
    <row r="2" spans="1:6" x14ac:dyDescent="0.3">
      <c r="A2" s="60"/>
      <c r="B2" s="61"/>
      <c r="C2" s="60"/>
      <c r="D2" s="60"/>
      <c r="E2" s="60"/>
      <c r="F2" s="60"/>
    </row>
    <row r="3" spans="1:6" x14ac:dyDescent="0.3">
      <c r="A3" s="60"/>
      <c r="B3" s="62"/>
      <c r="C3" s="63"/>
      <c r="D3" s="62"/>
      <c r="E3" s="62"/>
      <c r="F3" s="60"/>
    </row>
    <row r="4" spans="1:6" x14ac:dyDescent="0.3">
      <c r="A4" s="60"/>
      <c r="B4" s="64"/>
      <c r="C4" s="65"/>
      <c r="D4" s="66"/>
      <c r="E4" s="67"/>
      <c r="F4" s="60"/>
    </row>
    <row r="5" spans="1:6" x14ac:dyDescent="0.3">
      <c r="A5" s="60"/>
      <c r="B5" s="64"/>
      <c r="C5" s="65"/>
      <c r="D5" s="66"/>
      <c r="E5" s="67"/>
      <c r="F5" s="60"/>
    </row>
    <row r="6" spans="1:6" x14ac:dyDescent="0.3">
      <c r="A6" s="60"/>
      <c r="B6" s="64"/>
      <c r="C6" s="64"/>
      <c r="D6" s="66"/>
      <c r="E6" s="68"/>
      <c r="F6" s="60"/>
    </row>
    <row r="7" spans="1:6" x14ac:dyDescent="0.3">
      <c r="A7" s="60"/>
      <c r="B7" s="60"/>
      <c r="C7" s="60"/>
      <c r="D7" s="60"/>
      <c r="E7" s="60"/>
      <c r="F7" s="60"/>
    </row>
    <row r="8" spans="1:6" x14ac:dyDescent="0.3">
      <c r="A8" s="60"/>
      <c r="B8" s="69"/>
      <c r="C8" s="60"/>
      <c r="D8" s="60"/>
      <c r="E8" s="60"/>
      <c r="F8" s="60"/>
    </row>
    <row r="9" spans="1:6" x14ac:dyDescent="0.3">
      <c r="A9" s="60"/>
      <c r="B9" s="62"/>
      <c r="C9" s="63"/>
      <c r="D9" s="62"/>
      <c r="E9" s="60"/>
      <c r="F9" s="60"/>
    </row>
    <row r="10" spans="1:6" x14ac:dyDescent="0.3">
      <c r="A10" s="60"/>
      <c r="B10" s="59"/>
      <c r="C10" s="60"/>
      <c r="D10" s="60"/>
      <c r="E10" s="60"/>
      <c r="F10" s="60"/>
    </row>
    <row r="11" spans="1:6" x14ac:dyDescent="0.3">
      <c r="A11" s="60"/>
      <c r="B11" s="59"/>
      <c r="C11" s="60"/>
      <c r="D11" s="60"/>
      <c r="E11" s="60"/>
      <c r="F11" s="60"/>
    </row>
    <row r="12" spans="1:6" x14ac:dyDescent="0.3">
      <c r="A12" s="60"/>
      <c r="B12" s="59"/>
      <c r="C12" s="60"/>
      <c r="D12" s="60"/>
      <c r="E12" s="60"/>
      <c r="F12" s="60"/>
    </row>
    <row r="13" spans="1:6" x14ac:dyDescent="0.3">
      <c r="A13" s="60"/>
      <c r="B13" s="59"/>
      <c r="C13" s="60"/>
      <c r="D13" s="60"/>
      <c r="E13" s="60"/>
      <c r="F13" s="60"/>
    </row>
    <row r="14" spans="1:6" x14ac:dyDescent="0.3">
      <c r="A14" s="60"/>
      <c r="B14" s="59"/>
      <c r="C14" s="60"/>
      <c r="D14" s="60"/>
      <c r="E14" s="60"/>
      <c r="F14" s="60"/>
    </row>
    <row r="15" spans="1:6" x14ac:dyDescent="0.3">
      <c r="A15" s="60"/>
      <c r="B15" s="59"/>
      <c r="C15" s="60"/>
      <c r="D15" s="60"/>
      <c r="E15" s="60"/>
      <c r="F15" s="60"/>
    </row>
    <row r="16" spans="1:6" x14ac:dyDescent="0.3">
      <c r="A16" s="60"/>
      <c r="B16" s="59"/>
      <c r="C16" s="60"/>
      <c r="D16" s="60"/>
      <c r="E16" s="60"/>
      <c r="F16" s="60"/>
    </row>
    <row r="17" spans="1:6" x14ac:dyDescent="0.3">
      <c r="A17" s="60"/>
      <c r="B17" s="60"/>
      <c r="C17" s="60"/>
      <c r="D17" s="60"/>
      <c r="E17" s="60"/>
      <c r="F17" s="60"/>
    </row>
    <row r="18" spans="1:6" x14ac:dyDescent="0.3">
      <c r="A18" s="60"/>
      <c r="B18" s="70"/>
      <c r="C18" s="60"/>
      <c r="D18" s="60"/>
      <c r="E18" s="60"/>
      <c r="F18" s="60"/>
    </row>
    <row r="19" spans="1:6" x14ac:dyDescent="0.3">
      <c r="A19" s="60"/>
      <c r="B19" s="62"/>
      <c r="C19" s="63"/>
      <c r="D19" s="62"/>
      <c r="E19" s="60"/>
      <c r="F19" s="60"/>
    </row>
    <row r="20" spans="1:6" x14ac:dyDescent="0.3">
      <c r="A20" s="60"/>
      <c r="B20" s="59"/>
      <c r="C20" s="60"/>
      <c r="D20" s="60"/>
      <c r="E20" s="60"/>
      <c r="F20" s="60"/>
    </row>
    <row r="21" spans="1:6" x14ac:dyDescent="0.3">
      <c r="A21" s="60"/>
      <c r="B21" s="59"/>
      <c r="C21" s="60"/>
      <c r="D21" s="60"/>
      <c r="E21" s="60"/>
      <c r="F21" s="60"/>
    </row>
    <row r="22" spans="1:6" x14ac:dyDescent="0.3">
      <c r="A22" s="60"/>
      <c r="B22" s="59"/>
      <c r="C22" s="60"/>
      <c r="D22" s="60"/>
      <c r="E22" s="60"/>
      <c r="F22" s="60"/>
    </row>
    <row r="23" spans="1:6" x14ac:dyDescent="0.3">
      <c r="A23" s="60"/>
      <c r="B23" s="59"/>
      <c r="C23" s="60"/>
      <c r="D23" s="60"/>
      <c r="E23" s="60"/>
      <c r="F23" s="60"/>
    </row>
    <row r="24" spans="1:6" x14ac:dyDescent="0.3">
      <c r="A24" s="60"/>
      <c r="B24" s="59"/>
      <c r="C24" s="60"/>
      <c r="D24" s="60"/>
      <c r="E24" s="60"/>
      <c r="F24" s="60"/>
    </row>
    <row r="25" spans="1:6" x14ac:dyDescent="0.3">
      <c r="A25" s="60"/>
      <c r="B25" s="59"/>
      <c r="C25" s="60"/>
      <c r="D25" s="60"/>
      <c r="E25" s="60"/>
      <c r="F25" s="60"/>
    </row>
    <row r="26" spans="1:6" x14ac:dyDescent="0.3">
      <c r="A26" s="60"/>
      <c r="B26" s="59"/>
      <c r="C26" s="60"/>
      <c r="D26" s="60"/>
      <c r="E26" s="60"/>
      <c r="F26" s="6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E26"/>
  <sheetViews>
    <sheetView showGridLines="0" tabSelected="1" topLeftCell="A4" zoomScaleNormal="100" zoomScaleSheetLayoutView="100" workbookViewId="0">
      <pane xSplit="2" ySplit="4" topLeftCell="C8" activePane="bottomRight" state="frozen"/>
      <selection activeCell="A4" sqref="A4"/>
      <selection pane="topRight" activeCell="C4" sqref="C4"/>
      <selection pane="bottomLeft" activeCell="A7" sqref="A7"/>
      <selection pane="bottomRight" activeCell="D15" sqref="D15"/>
    </sheetView>
  </sheetViews>
  <sheetFormatPr defaultRowHeight="14.4" outlineLevelRow="1" x14ac:dyDescent="0.3"/>
  <cols>
    <col min="1" max="1" width="5.5546875" customWidth="1"/>
    <col min="2" max="2" width="55.33203125" customWidth="1"/>
    <col min="3" max="3" width="14.6640625" customWidth="1"/>
    <col min="4" max="4" width="24.5546875" customWidth="1"/>
    <col min="5" max="5" width="23.33203125" customWidth="1"/>
  </cols>
  <sheetData>
    <row r="4" spans="1:5" ht="32.4" customHeight="1" x14ac:dyDescent="0.4">
      <c r="A4" s="85" t="s">
        <v>72</v>
      </c>
      <c r="B4" s="80"/>
      <c r="C4" s="80"/>
      <c r="D4" s="80"/>
      <c r="E4" s="80"/>
    </row>
    <row r="5" spans="1:5" ht="15" thickBot="1" x14ac:dyDescent="0.35"/>
    <row r="6" spans="1:5" x14ac:dyDescent="0.3">
      <c r="A6" s="86" t="s">
        <v>24</v>
      </c>
      <c r="B6" s="92" t="s">
        <v>4</v>
      </c>
      <c r="C6" s="88" t="s">
        <v>23</v>
      </c>
      <c r="D6" s="88" t="s">
        <v>25</v>
      </c>
      <c r="E6" s="90" t="s">
        <v>26</v>
      </c>
    </row>
    <row r="7" spans="1:5" ht="54.6" customHeight="1" x14ac:dyDescent="0.3">
      <c r="A7" s="87"/>
      <c r="B7" s="93"/>
      <c r="C7" s="89"/>
      <c r="D7" s="89"/>
      <c r="E7" s="91"/>
    </row>
    <row r="8" spans="1:5" x14ac:dyDescent="0.3">
      <c r="A8" s="25">
        <f t="shared" ref="A8:A22" si="0">C8/$C$8</f>
        <v>1</v>
      </c>
      <c r="B8" s="14" t="s">
        <v>60</v>
      </c>
      <c r="C8" s="15">
        <f>'Исходные данные'!D7*ТЭП!D10</f>
        <v>12880000000</v>
      </c>
      <c r="D8" s="15">
        <f>C8/ТЭП!$D$5</f>
        <v>128800</v>
      </c>
      <c r="E8" s="13">
        <f>C8/ТЭП!$D$10</f>
        <v>140000</v>
      </c>
    </row>
    <row r="9" spans="1:5" x14ac:dyDescent="0.3">
      <c r="A9" s="25">
        <f t="shared" si="0"/>
        <v>0.7591511387163562</v>
      </c>
      <c r="B9" s="14" t="s">
        <v>61</v>
      </c>
      <c r="C9" s="6">
        <f>C10+C14+C15+C16+C18+C19+C20+C21+C11+C17</f>
        <v>9777866666.6666679</v>
      </c>
      <c r="D9" s="6">
        <f>D10+D14+D15+D16+D18+D19+D20+D21+D11+D17</f>
        <v>97778.666666666686</v>
      </c>
      <c r="E9" s="6">
        <f>E10+E14+E15+E16+E18+E19+E20+E21+E11+E17</f>
        <v>106281.15942028987</v>
      </c>
    </row>
    <row r="10" spans="1:5" x14ac:dyDescent="0.3">
      <c r="A10" s="25">
        <f t="shared" si="0"/>
        <v>0</v>
      </c>
      <c r="B10" s="14" t="s">
        <v>7</v>
      </c>
      <c r="C10" s="15"/>
      <c r="D10" s="15">
        <f>C10/ТЭП!$D$5</f>
        <v>0</v>
      </c>
      <c r="E10" s="13">
        <f>C10/ТЭП!$D$10</f>
        <v>0</v>
      </c>
    </row>
    <row r="11" spans="1:5" x14ac:dyDescent="0.3">
      <c r="A11" s="25">
        <f t="shared" si="0"/>
        <v>5.1428571428571428E-2</v>
      </c>
      <c r="B11" s="14" t="s">
        <v>8</v>
      </c>
      <c r="C11" s="15">
        <f>C12+C13</f>
        <v>662400000</v>
      </c>
      <c r="D11" s="15">
        <f>C11/ТЭП!$D$5</f>
        <v>6624</v>
      </c>
      <c r="E11" s="13">
        <f>C11/ТЭП!$D$10</f>
        <v>7200</v>
      </c>
    </row>
    <row r="12" spans="1:5" outlineLevel="1" x14ac:dyDescent="0.3">
      <c r="A12" s="25">
        <f t="shared" si="0"/>
        <v>0.03</v>
      </c>
      <c r="B12" s="16" t="s">
        <v>9</v>
      </c>
      <c r="C12" s="15">
        <f>'Исходные данные'!D10*C8</f>
        <v>386400000</v>
      </c>
      <c r="D12" s="15">
        <f>C12/ТЭП!$D$5</f>
        <v>3864</v>
      </c>
      <c r="E12" s="13">
        <f>C12/ТЭП!$D$10</f>
        <v>4200</v>
      </c>
    </row>
    <row r="13" spans="1:5" outlineLevel="1" x14ac:dyDescent="0.3">
      <c r="A13" s="25">
        <f t="shared" si="0"/>
        <v>2.1428571428571429E-2</v>
      </c>
      <c r="B13" s="16" t="s">
        <v>30</v>
      </c>
      <c r="C13" s="15">
        <f>ТЭП!D12*'Исходные данные'!D11</f>
        <v>276000000</v>
      </c>
      <c r="D13" s="15">
        <f>C13/ТЭП!$D$5</f>
        <v>2760</v>
      </c>
      <c r="E13" s="13">
        <f>C13/ТЭП!$D$10</f>
        <v>3000</v>
      </c>
    </row>
    <row r="14" spans="1:5" x14ac:dyDescent="0.3">
      <c r="A14" s="25">
        <f t="shared" si="0"/>
        <v>1.6045548654244308E-2</v>
      </c>
      <c r="B14" s="14" t="s">
        <v>58</v>
      </c>
      <c r="C14" s="15">
        <f>'Исходные данные'!D13*ТЭП!D4+'Исходные данные'!D14</f>
        <v>206666666.66666669</v>
      </c>
      <c r="D14" s="15">
        <f>C14/ТЭП!$D$5</f>
        <v>2066.666666666667</v>
      </c>
      <c r="E14" s="13">
        <f>C14/ТЭП!$D$10</f>
        <v>2246.376811594203</v>
      </c>
    </row>
    <row r="15" spans="1:5" x14ac:dyDescent="0.3">
      <c r="A15" s="25">
        <f t="shared" si="0"/>
        <v>0</v>
      </c>
      <c r="B15" s="14" t="s">
        <v>10</v>
      </c>
      <c r="C15" s="3"/>
      <c r="D15" s="15">
        <f>C15/ТЭП!$D$5</f>
        <v>0</v>
      </c>
      <c r="E15" s="13">
        <f>C15/ТЭП!$D$10</f>
        <v>0</v>
      </c>
    </row>
    <row r="16" spans="1:5" x14ac:dyDescent="0.3">
      <c r="A16" s="25">
        <f t="shared" si="0"/>
        <v>0.51242236024844723</v>
      </c>
      <c r="B16" s="17" t="s">
        <v>50</v>
      </c>
      <c r="C16" s="15">
        <f>'Исходные данные'!D8*ТЭП!D4</f>
        <v>6600000000.000001</v>
      </c>
      <c r="D16" s="27">
        <f>C16/ТЭП!$D$5</f>
        <v>66000.000000000015</v>
      </c>
      <c r="E16" s="13">
        <f>C16/ТЭП!$D$10</f>
        <v>71739.130434782623</v>
      </c>
    </row>
    <row r="17" spans="1:5" x14ac:dyDescent="0.3">
      <c r="A17" s="25">
        <f t="shared" si="0"/>
        <v>5.1242236024844727E-2</v>
      </c>
      <c r="B17" s="17" t="s">
        <v>49</v>
      </c>
      <c r="C17" s="15">
        <f>C16*'Исходные данные'!D9</f>
        <v>660000000.00000012</v>
      </c>
      <c r="D17" s="27">
        <f>C17/ТЭП!$D$5</f>
        <v>6600.0000000000009</v>
      </c>
      <c r="E17" s="13">
        <f>C17/ТЭП!$D$10</f>
        <v>7173.9130434782619</v>
      </c>
    </row>
    <row r="18" spans="1:5" x14ac:dyDescent="0.3">
      <c r="A18" s="26">
        <f t="shared" si="0"/>
        <v>0.05</v>
      </c>
      <c r="B18" s="14" t="s">
        <v>11</v>
      </c>
      <c r="C18" s="15">
        <f>C8*'Исходные данные'!D15</f>
        <v>644000000</v>
      </c>
      <c r="D18" s="15">
        <f>C18/ТЭП!$D$5</f>
        <v>6440</v>
      </c>
      <c r="E18" s="13">
        <f>C18/ТЭП!$D$10</f>
        <v>7000</v>
      </c>
    </row>
    <row r="19" spans="1:5" x14ac:dyDescent="0.3">
      <c r="A19" s="26">
        <f t="shared" si="0"/>
        <v>0.05</v>
      </c>
      <c r="B19" s="14" t="s">
        <v>12</v>
      </c>
      <c r="C19" s="15">
        <f>C8*'Исходные данные'!D16</f>
        <v>644000000</v>
      </c>
      <c r="D19" s="15">
        <f>C19/ТЭП!$D$5</f>
        <v>6440</v>
      </c>
      <c r="E19" s="13">
        <f>C19/ТЭП!$D$10</f>
        <v>7000</v>
      </c>
    </row>
    <row r="20" spans="1:5" x14ac:dyDescent="0.3">
      <c r="A20" s="25">
        <f t="shared" si="0"/>
        <v>5.5124223602484469E-3</v>
      </c>
      <c r="B20" s="14" t="s">
        <v>62</v>
      </c>
      <c r="C20" s="15">
        <f>'Исходные данные'!D4*'Исходные данные'!D18</f>
        <v>71000000</v>
      </c>
      <c r="D20" s="15">
        <f>C20/ТЭП!$D$5</f>
        <v>710</v>
      </c>
      <c r="E20" s="13">
        <f>C20/ТЭП!$D$10</f>
        <v>771.73913043478262</v>
      </c>
    </row>
    <row r="21" spans="1:5" x14ac:dyDescent="0.3">
      <c r="A21" s="25">
        <f t="shared" si="0"/>
        <v>2.2499999999999999E-2</v>
      </c>
      <c r="B21" s="14" t="s">
        <v>13</v>
      </c>
      <c r="C21" s="15">
        <f>C8*'Исходные данные'!D6*'Исходные данные'!D17</f>
        <v>289800000</v>
      </c>
      <c r="D21" s="15">
        <f>C21/ТЭП!$D$5</f>
        <v>2898</v>
      </c>
      <c r="E21" s="13">
        <f>C21/ТЭП!$D$10</f>
        <v>3150</v>
      </c>
    </row>
    <row r="22" spans="1:5" x14ac:dyDescent="0.3">
      <c r="A22" s="25">
        <f t="shared" si="0"/>
        <v>0.2408488612836438</v>
      </c>
      <c r="B22" s="14" t="s">
        <v>14</v>
      </c>
      <c r="C22" s="15">
        <f>C8-C9</f>
        <v>3102133333.3333321</v>
      </c>
      <c r="D22" s="15">
        <f>D8-D9</f>
        <v>31021.333333333314</v>
      </c>
      <c r="E22" s="13">
        <f>E8-E9</f>
        <v>33718.84057971013</v>
      </c>
    </row>
    <row r="23" spans="1:5" x14ac:dyDescent="0.3">
      <c r="A23" s="23"/>
      <c r="B23" s="14" t="s">
        <v>15</v>
      </c>
      <c r="C23" s="18">
        <f>C22/C8</f>
        <v>0.2408488612836438</v>
      </c>
      <c r="D23" s="18">
        <f>D22/D8</f>
        <v>0.24084886128364374</v>
      </c>
      <c r="E23" s="19">
        <f>E22/E8</f>
        <v>0.24084886128364377</v>
      </c>
    </row>
    <row r="24" spans="1:5" ht="15" thickBot="1" x14ac:dyDescent="0.35">
      <c r="A24" s="24"/>
      <c r="B24" s="20" t="s">
        <v>16</v>
      </c>
      <c r="C24" s="21">
        <f>C22/C9</f>
        <v>0.31726075217498007</v>
      </c>
      <c r="D24" s="21">
        <f>D22/D9</f>
        <v>0.31726075217497995</v>
      </c>
      <c r="E24" s="22">
        <f>E22/E9</f>
        <v>0.31726075217498001</v>
      </c>
    </row>
    <row r="26" spans="1:5" x14ac:dyDescent="0.3">
      <c r="C26" s="10"/>
      <c r="D26" s="57"/>
    </row>
  </sheetData>
  <mergeCells count="6">
    <mergeCell ref="A4:E4"/>
    <mergeCell ref="A6:A7"/>
    <mergeCell ref="C6:C7"/>
    <mergeCell ref="D6:D7"/>
    <mergeCell ref="E6:E7"/>
    <mergeCell ref="B6:B7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1AAB2-CCB1-40D4-BFC0-2DBCC9A39047}">
  <dimension ref="A2:E30"/>
  <sheetViews>
    <sheetView zoomScale="85" zoomScaleNormal="85" workbookViewId="0">
      <selection activeCell="G29" sqref="G29"/>
    </sheetView>
  </sheetViews>
  <sheetFormatPr defaultRowHeight="14.4" x14ac:dyDescent="0.3"/>
  <cols>
    <col min="1" max="1" width="20.5546875" customWidth="1"/>
    <col min="2" max="2" width="16.6640625" customWidth="1"/>
    <col min="3" max="3" width="14.5546875" customWidth="1"/>
    <col min="4" max="4" width="14.6640625" customWidth="1"/>
    <col min="5" max="5" width="13.109375" customWidth="1"/>
  </cols>
  <sheetData>
    <row r="2" spans="1:5" x14ac:dyDescent="0.3">
      <c r="A2" s="94"/>
      <c r="B2" s="94"/>
      <c r="C2" s="94"/>
      <c r="D2" s="94"/>
    </row>
    <row r="3" spans="1:5" ht="28.8" x14ac:dyDescent="0.3">
      <c r="A3" s="71" t="s">
        <v>63</v>
      </c>
      <c r="B3" s="72" t="s">
        <v>64</v>
      </c>
    </row>
    <row r="4" spans="1:5" x14ac:dyDescent="0.3">
      <c r="A4" s="73" t="s">
        <v>65</v>
      </c>
      <c r="B4" s="74">
        <v>18</v>
      </c>
      <c r="C4" t="s">
        <v>66</v>
      </c>
    </row>
    <row r="5" spans="1:5" x14ac:dyDescent="0.3">
      <c r="A5" s="73" t="s">
        <v>67</v>
      </c>
      <c r="B5" s="74">
        <v>6</v>
      </c>
    </row>
    <row r="6" spans="1:5" x14ac:dyDescent="0.3">
      <c r="A6" s="75" t="s">
        <v>68</v>
      </c>
      <c r="B6" s="74">
        <v>1</v>
      </c>
    </row>
    <row r="8" spans="1:5" ht="89.25" customHeight="1" x14ac:dyDescent="0.3">
      <c r="B8" s="76" t="s">
        <v>69</v>
      </c>
      <c r="C8" s="76" t="s">
        <v>70</v>
      </c>
      <c r="D8" s="76" t="s">
        <v>71</v>
      </c>
      <c r="E8" s="76" t="s">
        <v>71</v>
      </c>
    </row>
    <row r="9" spans="1:5" x14ac:dyDescent="0.3">
      <c r="B9" s="74">
        <v>0</v>
      </c>
      <c r="C9" s="74">
        <v>100</v>
      </c>
      <c r="D9" s="77">
        <f t="shared" ref="D9:D30" si="0">(B9*$B$5+(C9-B9)*$B$4)/C9</f>
        <v>18</v>
      </c>
      <c r="E9" s="77">
        <f t="shared" ref="E9:E30" si="1">IF(D9&lt;1,1,D9)</f>
        <v>18</v>
      </c>
    </row>
    <row r="10" spans="1:5" x14ac:dyDescent="0.3">
      <c r="B10" s="74">
        <v>5</v>
      </c>
      <c r="C10" s="74">
        <v>100</v>
      </c>
      <c r="D10" s="77">
        <f t="shared" si="0"/>
        <v>17.399999999999999</v>
      </c>
      <c r="E10" s="77">
        <f t="shared" si="1"/>
        <v>17.399999999999999</v>
      </c>
    </row>
    <row r="11" spans="1:5" x14ac:dyDescent="0.3">
      <c r="B11" s="74">
        <v>10</v>
      </c>
      <c r="C11" s="74">
        <v>100</v>
      </c>
      <c r="D11" s="77">
        <f t="shared" si="0"/>
        <v>16.8</v>
      </c>
      <c r="E11" s="77">
        <f t="shared" si="1"/>
        <v>16.8</v>
      </c>
    </row>
    <row r="12" spans="1:5" x14ac:dyDescent="0.3">
      <c r="B12" s="74">
        <v>20</v>
      </c>
      <c r="C12" s="74">
        <v>100</v>
      </c>
      <c r="D12" s="77">
        <f t="shared" si="0"/>
        <v>15.6</v>
      </c>
      <c r="E12" s="77">
        <f t="shared" si="1"/>
        <v>15.6</v>
      </c>
    </row>
    <row r="13" spans="1:5" x14ac:dyDescent="0.3">
      <c r="B13" s="74">
        <v>30</v>
      </c>
      <c r="C13" s="74">
        <v>100</v>
      </c>
      <c r="D13" s="77">
        <f t="shared" si="0"/>
        <v>14.4</v>
      </c>
      <c r="E13" s="77">
        <f t="shared" si="1"/>
        <v>14.4</v>
      </c>
    </row>
    <row r="14" spans="1:5" x14ac:dyDescent="0.3">
      <c r="B14" s="74">
        <v>40</v>
      </c>
      <c r="C14" s="74">
        <v>100</v>
      </c>
      <c r="D14" s="77">
        <f t="shared" si="0"/>
        <v>13.2</v>
      </c>
      <c r="E14" s="77">
        <f t="shared" si="1"/>
        <v>13.2</v>
      </c>
    </row>
    <row r="15" spans="1:5" x14ac:dyDescent="0.3">
      <c r="B15" s="74">
        <f>B14+10</f>
        <v>50</v>
      </c>
      <c r="C15" s="74">
        <v>100</v>
      </c>
      <c r="D15" s="77">
        <f t="shared" si="0"/>
        <v>12</v>
      </c>
      <c r="E15" s="77">
        <f t="shared" si="1"/>
        <v>12</v>
      </c>
    </row>
    <row r="16" spans="1:5" x14ac:dyDescent="0.3">
      <c r="B16" s="74">
        <f>B15+10</f>
        <v>60</v>
      </c>
      <c r="C16" s="74">
        <v>100</v>
      </c>
      <c r="D16" s="77">
        <f t="shared" si="0"/>
        <v>10.8</v>
      </c>
      <c r="E16" s="77">
        <f t="shared" si="1"/>
        <v>10.8</v>
      </c>
    </row>
    <row r="17" spans="2:5" x14ac:dyDescent="0.3">
      <c r="B17" s="74">
        <v>70</v>
      </c>
      <c r="C17" s="74">
        <v>100</v>
      </c>
      <c r="D17" s="77">
        <f t="shared" si="0"/>
        <v>9.6</v>
      </c>
      <c r="E17" s="77">
        <f t="shared" si="1"/>
        <v>9.6</v>
      </c>
    </row>
    <row r="18" spans="2:5" x14ac:dyDescent="0.3">
      <c r="B18" s="74">
        <f t="shared" ref="B18:B30" si="2">B17+10</f>
        <v>80</v>
      </c>
      <c r="C18" s="74">
        <v>100</v>
      </c>
      <c r="D18" s="77">
        <f t="shared" si="0"/>
        <v>8.4</v>
      </c>
      <c r="E18" s="77">
        <f t="shared" si="1"/>
        <v>8.4</v>
      </c>
    </row>
    <row r="19" spans="2:5" x14ac:dyDescent="0.3">
      <c r="B19" s="74">
        <f t="shared" si="2"/>
        <v>90</v>
      </c>
      <c r="C19" s="74">
        <v>100</v>
      </c>
      <c r="D19" s="77">
        <f t="shared" si="0"/>
        <v>7.2</v>
      </c>
      <c r="E19" s="77">
        <f t="shared" si="1"/>
        <v>7.2</v>
      </c>
    </row>
    <row r="20" spans="2:5" x14ac:dyDescent="0.3">
      <c r="B20" s="74">
        <f t="shared" si="2"/>
        <v>100</v>
      </c>
      <c r="C20" s="74">
        <v>100</v>
      </c>
      <c r="D20" s="77">
        <f t="shared" si="0"/>
        <v>6</v>
      </c>
      <c r="E20" s="77">
        <f t="shared" si="1"/>
        <v>6</v>
      </c>
    </row>
    <row r="21" spans="2:5" x14ac:dyDescent="0.3">
      <c r="B21" s="74">
        <f t="shared" si="2"/>
        <v>110</v>
      </c>
      <c r="C21" s="74">
        <v>100</v>
      </c>
      <c r="D21" s="77">
        <f t="shared" si="0"/>
        <v>4.8</v>
      </c>
      <c r="E21" s="77">
        <f t="shared" si="1"/>
        <v>4.8</v>
      </c>
    </row>
    <row r="22" spans="2:5" x14ac:dyDescent="0.3">
      <c r="B22" s="74">
        <f t="shared" si="2"/>
        <v>120</v>
      </c>
      <c r="C22" s="74">
        <v>100</v>
      </c>
      <c r="D22" s="77">
        <f t="shared" si="0"/>
        <v>3.6</v>
      </c>
      <c r="E22" s="77">
        <f t="shared" si="1"/>
        <v>3.6</v>
      </c>
    </row>
    <row r="23" spans="2:5" x14ac:dyDescent="0.3">
      <c r="B23" s="74">
        <f t="shared" si="2"/>
        <v>130</v>
      </c>
      <c r="C23" s="74">
        <v>100</v>
      </c>
      <c r="D23" s="77">
        <f t="shared" si="0"/>
        <v>2.4</v>
      </c>
      <c r="E23" s="77">
        <f t="shared" si="1"/>
        <v>2.4</v>
      </c>
    </row>
    <row r="24" spans="2:5" x14ac:dyDescent="0.3">
      <c r="B24" s="74">
        <f t="shared" si="2"/>
        <v>140</v>
      </c>
      <c r="C24" s="74">
        <v>100</v>
      </c>
      <c r="D24" s="78">
        <f t="shared" si="0"/>
        <v>1.2</v>
      </c>
      <c r="E24" s="77">
        <f t="shared" si="1"/>
        <v>1.2</v>
      </c>
    </row>
    <row r="25" spans="2:5" x14ac:dyDescent="0.3">
      <c r="B25" s="74">
        <f t="shared" si="2"/>
        <v>150</v>
      </c>
      <c r="C25" s="74">
        <v>100</v>
      </c>
      <c r="D25" s="78">
        <f t="shared" si="0"/>
        <v>0</v>
      </c>
      <c r="E25" s="77">
        <f t="shared" si="1"/>
        <v>1</v>
      </c>
    </row>
    <row r="26" spans="2:5" x14ac:dyDescent="0.3">
      <c r="B26" s="74">
        <f t="shared" si="2"/>
        <v>160</v>
      </c>
      <c r="C26" s="74">
        <v>100</v>
      </c>
      <c r="D26" s="78">
        <f t="shared" si="0"/>
        <v>-1.2</v>
      </c>
      <c r="E26" s="77">
        <f t="shared" si="1"/>
        <v>1</v>
      </c>
    </row>
    <row r="27" spans="2:5" x14ac:dyDescent="0.3">
      <c r="B27" s="74">
        <f t="shared" si="2"/>
        <v>170</v>
      </c>
      <c r="C27" s="74">
        <v>100</v>
      </c>
      <c r="D27" s="78">
        <f t="shared" si="0"/>
        <v>-2.4</v>
      </c>
      <c r="E27" s="77">
        <f t="shared" si="1"/>
        <v>1</v>
      </c>
    </row>
    <row r="28" spans="2:5" x14ac:dyDescent="0.3">
      <c r="B28" s="74">
        <f t="shared" si="2"/>
        <v>180</v>
      </c>
      <c r="C28" s="74">
        <v>100</v>
      </c>
      <c r="D28" s="78">
        <f t="shared" si="0"/>
        <v>-3.6</v>
      </c>
      <c r="E28" s="77">
        <f t="shared" si="1"/>
        <v>1</v>
      </c>
    </row>
    <row r="29" spans="2:5" x14ac:dyDescent="0.3">
      <c r="B29" s="74">
        <f t="shared" si="2"/>
        <v>190</v>
      </c>
      <c r="C29" s="74">
        <v>100</v>
      </c>
      <c r="D29" s="78">
        <f t="shared" si="0"/>
        <v>-4.8</v>
      </c>
      <c r="E29" s="77">
        <f t="shared" si="1"/>
        <v>1</v>
      </c>
    </row>
    <row r="30" spans="2:5" x14ac:dyDescent="0.3">
      <c r="B30" s="74">
        <f t="shared" si="2"/>
        <v>200</v>
      </c>
      <c r="C30" s="74">
        <v>100</v>
      </c>
      <c r="D30" s="77">
        <f t="shared" si="0"/>
        <v>-6</v>
      </c>
      <c r="E30" s="77">
        <f t="shared" si="1"/>
        <v>1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Исходные данные</vt:lpstr>
      <vt:lpstr>ТЭП</vt:lpstr>
      <vt:lpstr>Результат расчёта</vt:lpstr>
      <vt:lpstr>Вертикаль</vt:lpstr>
      <vt:lpstr>Расчёт ставки Банка для кредита</vt:lpstr>
      <vt:lpstr>Вертикаль!Область_печати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Lenovo_UNO</dc:creator>
  <cp:lastModifiedBy>Lenovo_UNO</cp:lastModifiedBy>
  <dcterms:created xsi:type="dcterms:W3CDTF">2024-04-05T12:47:10Z</dcterms:created>
  <dcterms:modified xsi:type="dcterms:W3CDTF">2024-06-25T06:36:38Z</dcterms:modified>
</cp:coreProperties>
</file>